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bf/Documents/kbf-home/press/"/>
    </mc:Choice>
  </mc:AlternateContent>
  <xr:revisionPtr revIDLastSave="0" documentId="8_{1663B551-B952-A346-8EEB-EE8DBAC7FB25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入力シート" sheetId="7" r:id="rId1"/>
    <sheet name="検量証表（印刷する際に使用）" sheetId="8" r:id="rId2"/>
    <sheet name="検量証裏（印刷する際に使用）" sheetId="16" r:id="rId3"/>
    <sheet name="ドリラー番号" sheetId="15" r:id="rId4"/>
  </sheets>
  <definedNames>
    <definedName name="_xlnm._FilterDatabase" localSheetId="0" hidden="1">入力シート!$A$2:$EE$33</definedName>
    <definedName name="AA">#REF!</definedName>
    <definedName name="B">#REF!</definedName>
    <definedName name="BB" localSheetId="3">ドリラー番号!$C$4:$F$554</definedName>
    <definedName name="BB" localSheetId="2">ドリラー番号!$C$4:$D$554</definedName>
    <definedName name="CC">#REF!</definedName>
    <definedName name="D" localSheetId="3">ドリラー番号!$I$4:$J$6</definedName>
    <definedName name="D">#REF!</definedName>
    <definedName name="DNO">ドリラー番号!$C$3:$D$523</definedName>
    <definedName name="HH">#REF!</definedName>
    <definedName name="JJ">#REF!</definedName>
    <definedName name="KKK" localSheetId="3">ドリラー番号!$I$4:$J$29</definedName>
    <definedName name="KKK" localSheetId="2">ドリラー番号!$I$4:$J$29</definedName>
    <definedName name="LIST" localSheetId="0">入力シート!#REF!</definedName>
    <definedName name="LIST">#REF!</definedName>
    <definedName name="LIST1" localSheetId="0">入力シート!#REF!</definedName>
    <definedName name="LIST1">#REF!</definedName>
    <definedName name="LIST10000" localSheetId="3">#REF!</definedName>
    <definedName name="LIST10000" localSheetId="2">#REF!</definedName>
    <definedName name="LIST10000" localSheetId="0">入力シート!$B$4:$AF$33</definedName>
    <definedName name="LIST10000">#REF!</definedName>
    <definedName name="LIST300" localSheetId="0">入力シート!#REF!</definedName>
    <definedName name="LIST300">#REF!</definedName>
    <definedName name="LIST3000" localSheetId="3">#REF!</definedName>
    <definedName name="LIST3000" localSheetId="2">#REF!</definedName>
    <definedName name="LIST3000" localSheetId="0">入力シート!#REF!</definedName>
    <definedName name="LIST3000">#REF!</definedName>
    <definedName name="NO" localSheetId="3">ドリラー番号!$C$2:$D$523</definedName>
    <definedName name="NO">#REF!</definedName>
    <definedName name="NOS" localSheetId="3">入力シート!$B$4:$AF$131</definedName>
    <definedName name="NOS" localSheetId="2">入力シート!$B$4:$AH$131</definedName>
    <definedName name="NOS">入力シート!$B$4:$AF$131</definedName>
    <definedName name="_xlnm.Print_Area" localSheetId="1">'検量証表（印刷する際に使用）'!$M$1:$BO$59</definedName>
    <definedName name="_xlnm.Print_Area" localSheetId="2">'検量証裏（印刷する際に使用）'!$H$3:$BM$53</definedName>
    <definedName name="_xlnm.Print_Titles" localSheetId="0">入力シート!$1:$2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7" l="1"/>
  <c r="Q4" i="7"/>
  <c r="R4" i="7"/>
  <c r="M5" i="7" l="1"/>
  <c r="Q5" i="7"/>
  <c r="R5" i="7"/>
  <c r="M6" i="7"/>
  <c r="Q6" i="7"/>
  <c r="R6" i="7"/>
  <c r="M7" i="7"/>
  <c r="Q7" i="7"/>
  <c r="R7" i="7"/>
  <c r="M8" i="7"/>
  <c r="Q8" i="7"/>
  <c r="R8" i="7"/>
  <c r="M9" i="7"/>
  <c r="Q9" i="7"/>
  <c r="R9" i="7"/>
  <c r="M10" i="7"/>
  <c r="Q10" i="7"/>
  <c r="R10" i="7"/>
  <c r="M11" i="7"/>
  <c r="Q11" i="7"/>
  <c r="R11" i="7"/>
  <c r="M12" i="7"/>
  <c r="Q12" i="7"/>
  <c r="R12" i="7"/>
  <c r="M13" i="7"/>
  <c r="Q13" i="7"/>
  <c r="R13" i="7"/>
  <c r="M14" i="7"/>
  <c r="Q14" i="7"/>
  <c r="R14" i="7"/>
  <c r="M15" i="7"/>
  <c r="Q15" i="7"/>
  <c r="R15" i="7"/>
  <c r="M16" i="7"/>
  <c r="Q16" i="7"/>
  <c r="R16" i="7"/>
  <c r="M17" i="7"/>
  <c r="Q17" i="7"/>
  <c r="R17" i="7"/>
  <c r="M18" i="7"/>
  <c r="Q18" i="7"/>
  <c r="R18" i="7"/>
  <c r="M19" i="7"/>
  <c r="Q19" i="7"/>
  <c r="R19" i="7"/>
  <c r="M20" i="7"/>
  <c r="Q20" i="7"/>
  <c r="R20" i="7"/>
  <c r="M21" i="7"/>
  <c r="Q21" i="7"/>
  <c r="R21" i="7"/>
  <c r="M22" i="7"/>
  <c r="Q22" i="7"/>
  <c r="R22" i="7"/>
  <c r="M23" i="7"/>
  <c r="Q23" i="7"/>
  <c r="R23" i="7"/>
  <c r="M24" i="7"/>
  <c r="Q24" i="7"/>
  <c r="R24" i="7"/>
  <c r="M25" i="7"/>
  <c r="Q25" i="7"/>
  <c r="R25" i="7"/>
  <c r="M26" i="7"/>
  <c r="Q26" i="7"/>
  <c r="R26" i="7"/>
  <c r="M27" i="7"/>
  <c r="Q27" i="7"/>
  <c r="R27" i="7"/>
  <c r="M28" i="7"/>
  <c r="Q28" i="7"/>
  <c r="R28" i="7"/>
  <c r="M29" i="7"/>
  <c r="Q29" i="7"/>
  <c r="R29" i="7"/>
  <c r="M30" i="7"/>
  <c r="Q30" i="7"/>
  <c r="R30" i="7"/>
  <c r="M31" i="7"/>
  <c r="Q31" i="7"/>
  <c r="R31" i="7"/>
  <c r="M32" i="7"/>
  <c r="Q32" i="7"/>
  <c r="R32" i="7"/>
  <c r="M33" i="7"/>
  <c r="Q33" i="7"/>
  <c r="R33" i="7"/>
  <c r="C5" i="16"/>
  <c r="E15" i="16" l="1"/>
  <c r="D15" i="16"/>
  <c r="D5" i="16"/>
  <c r="D12" i="16"/>
  <c r="D9" i="16"/>
  <c r="E12" i="16"/>
  <c r="R30" i="16"/>
  <c r="E1" i="8"/>
  <c r="U16" i="8"/>
  <c r="AB16" i="8"/>
  <c r="AJ16" i="8"/>
  <c r="BF16" i="8"/>
  <c r="BJ17" i="8" s="1"/>
  <c r="V22" i="8"/>
  <c r="F7" i="8" s="1"/>
  <c r="T28" i="8"/>
  <c r="BA29" i="8"/>
  <c r="BJ29" i="8"/>
  <c r="W35" i="8"/>
  <c r="AO35" i="8"/>
  <c r="BH35" i="8"/>
  <c r="AE41" i="8"/>
  <c r="AM41" i="8"/>
  <c r="AQ41" i="8"/>
  <c r="BA35" i="8"/>
  <c r="BD35" i="8"/>
  <c r="AP18" i="16" l="1"/>
  <c r="AJ25" i="16"/>
  <c r="L37" i="16"/>
  <c r="AC18" i="16"/>
  <c r="AK18" i="16"/>
  <c r="R23" i="16"/>
  <c r="AJ38" i="16"/>
  <c r="V10" i="8" l="1"/>
  <c r="F1" i="8" s="1"/>
</calcChain>
</file>

<file path=xl/sharedStrings.xml><?xml version="1.0" encoding="utf-8"?>
<sst xmlns="http://schemas.openxmlformats.org/spreadsheetml/2006/main" count="1620" uniqueCount="962">
  <si>
    <t>○</t>
    <phoneticPr fontId="2"/>
  </si>
  <si>
    <t>アストロボウル</t>
  </si>
  <si>
    <t>B-029</t>
  </si>
  <si>
    <t>中村　敬一</t>
  </si>
  <si>
    <t>千代間　隆文</t>
  </si>
  <si>
    <t>大山　喜久男</t>
  </si>
  <si>
    <t>インターパークプラス1</t>
  </si>
  <si>
    <t>小川　幸雄</t>
  </si>
  <si>
    <t>ラウンドワン柏店</t>
  </si>
  <si>
    <t>清水　俊彦</t>
  </si>
  <si>
    <t>ﾀｲﾄｰｱﾐｭｰｽﾞﾒﾝﾄｼﾃｨ郡山</t>
  </si>
  <si>
    <t>B-014</t>
  </si>
  <si>
    <t>大野　淳</t>
  </si>
  <si>
    <t>ＢＩＧ　ＢＯＸ高田馬場</t>
  </si>
  <si>
    <t>浪原　伸之</t>
  </si>
  <si>
    <t>ﾏｽﾀｰｽﾞﾎﾞｳﾙ奈良</t>
  </si>
  <si>
    <t>逸見　正晃</t>
  </si>
  <si>
    <t>山本　春視</t>
  </si>
  <si>
    <t>ビーグルボウル</t>
  </si>
  <si>
    <t>寺村　文孝</t>
  </si>
  <si>
    <t>桜橋ボウル</t>
  </si>
  <si>
    <t>山中　雄二</t>
  </si>
  <si>
    <t>大村Ｊボウル</t>
  </si>
  <si>
    <t>川越　弘喜</t>
  </si>
  <si>
    <t>松江センターボウル</t>
  </si>
  <si>
    <t>今岡　裕雅</t>
  </si>
  <si>
    <t>出雲会館ｾﾝﾀｰﾎﾞｳﾙ</t>
  </si>
  <si>
    <t>亀井　勝江</t>
  </si>
  <si>
    <t>リネア24</t>
  </si>
  <si>
    <t>B-052</t>
  </si>
  <si>
    <t>尾端　龍一</t>
  </si>
  <si>
    <t>佐世保ラッキーボウル</t>
  </si>
  <si>
    <t>鹿毛　貴史</t>
  </si>
  <si>
    <t>上山　哲範</t>
  </si>
  <si>
    <t>吉野ラッキーボウル</t>
  </si>
  <si>
    <t>田中　幸夫</t>
  </si>
  <si>
    <t>湯郷ボウル</t>
  </si>
  <si>
    <t>小山　智久</t>
  </si>
  <si>
    <t>高田馬場グランドボウル</t>
  </si>
  <si>
    <t>上ノ堀正一</t>
  </si>
  <si>
    <t>半田グランドボウル</t>
  </si>
  <si>
    <t>古川　康晴</t>
  </si>
  <si>
    <t>メリーランドタケオボウル</t>
  </si>
  <si>
    <t>大津　英久</t>
  </si>
  <si>
    <t>Ａ.Ｂ.Ｗ.Ｊ</t>
  </si>
  <si>
    <t>B-053</t>
  </si>
  <si>
    <t>加藤　薫</t>
  </si>
  <si>
    <t>ロックンボウル</t>
  </si>
  <si>
    <t>徳島県</t>
  </si>
  <si>
    <t>栗尾　進一</t>
  </si>
  <si>
    <t>スエヒロボウル</t>
  </si>
  <si>
    <t>松岡　恒二</t>
  </si>
  <si>
    <t>大磯ﾌﾟﾘﾝｽﾎﾃﾙﾎﾞｳﾘﾝｸﾞｾﾝﾀｰ</t>
  </si>
  <si>
    <t>藤田　亜美</t>
  </si>
  <si>
    <t>コロナキャットボウル小倉店</t>
  </si>
  <si>
    <t>棚橋　孝太</t>
  </si>
  <si>
    <t>髙田誠プロショップ</t>
  </si>
  <si>
    <t>B-055</t>
  </si>
  <si>
    <t>山本　昌尋</t>
  </si>
  <si>
    <t>島原センターボウル</t>
  </si>
  <si>
    <t>宮﨑　大輔</t>
  </si>
  <si>
    <t>スポルト福岡</t>
  </si>
  <si>
    <t>堀江　真一</t>
  </si>
  <si>
    <t>厚木ツマダボウル</t>
  </si>
  <si>
    <t>西谷　逸夫</t>
  </si>
  <si>
    <t>しょうざんボウル</t>
  </si>
  <si>
    <t>北村　通英</t>
  </si>
  <si>
    <t>上原　健二</t>
  </si>
  <si>
    <t>小禄ボウリングセンター</t>
  </si>
  <si>
    <t>B-046</t>
  </si>
  <si>
    <t>上間　朝史</t>
  </si>
  <si>
    <t>マチナトボウル</t>
  </si>
  <si>
    <t>来山　毅寛</t>
  </si>
  <si>
    <t>鈴木　順道</t>
  </si>
  <si>
    <t>B-056</t>
  </si>
  <si>
    <t>根本　誠</t>
  </si>
  <si>
    <t>スポルト下田</t>
  </si>
  <si>
    <t>中村　秀聖</t>
  </si>
  <si>
    <t>加藤　勝美</t>
  </si>
  <si>
    <t>ルミックスボウル二本松</t>
  </si>
  <si>
    <t>渡部　孝治</t>
  </si>
  <si>
    <t>ルミックスボウル原町</t>
  </si>
  <si>
    <t>須田　毅</t>
  </si>
  <si>
    <t>湘南とうきゅうボウル</t>
  </si>
  <si>
    <t>中村　和弘</t>
  </si>
  <si>
    <t>エメラルドボウル</t>
  </si>
  <si>
    <t>垣内　泰俊</t>
  </si>
  <si>
    <t>大橋シティボウル</t>
  </si>
  <si>
    <t>大石　幸緒</t>
  </si>
  <si>
    <t>林　　祐一</t>
  </si>
  <si>
    <t>ヤマコーボウル</t>
  </si>
  <si>
    <t>三島　直之</t>
  </si>
  <si>
    <t>稲沢グランドボウル</t>
  </si>
  <si>
    <t>ｻｳﾝﾄﾞﾎﾞｳﾙ見附店</t>
  </si>
  <si>
    <t>飯尾　武夫</t>
  </si>
  <si>
    <t>毎日ボウル芳川</t>
  </si>
  <si>
    <t>川崎　拓也</t>
  </si>
  <si>
    <t>ジャンボボール</t>
  </si>
  <si>
    <t>山下　陽平</t>
  </si>
  <si>
    <t>西　秀昭</t>
  </si>
  <si>
    <t>戸塚ﾎﾞｳﾘﾝｸﾞｾﾝﾀｰ</t>
  </si>
  <si>
    <t>村松　賢季</t>
  </si>
  <si>
    <t>浜松毎日ボウル</t>
  </si>
  <si>
    <t>服部　和夫</t>
  </si>
  <si>
    <t>縄手　レアンドロ</t>
  </si>
  <si>
    <t>浜松セントラルボウル</t>
  </si>
  <si>
    <t>塚本　英一郎</t>
  </si>
  <si>
    <t>太宰府Jボウル</t>
  </si>
  <si>
    <t>道菅　真</t>
  </si>
  <si>
    <t>広島パークレーン</t>
  </si>
  <si>
    <t>橋之口　慎二</t>
  </si>
  <si>
    <t>水野　成祐</t>
  </si>
  <si>
    <t>プロショップ　ベガ</t>
  </si>
  <si>
    <t>永井　貴大</t>
    <rPh sb="0" eb="2">
      <t>ナガイ</t>
    </rPh>
    <rPh sb="3" eb="5">
      <t>タカヒロ</t>
    </rPh>
    <phoneticPr fontId="2"/>
  </si>
  <si>
    <t>辻　拓也</t>
    <rPh sb="0" eb="1">
      <t>ツジ</t>
    </rPh>
    <rPh sb="2" eb="4">
      <t>タクヤ</t>
    </rPh>
    <phoneticPr fontId="2"/>
  </si>
  <si>
    <t>岩楯　泰彦</t>
  </si>
  <si>
    <t>本八幡ハタボウル</t>
  </si>
  <si>
    <t>加納　裕二</t>
  </si>
  <si>
    <t>マーサボウル</t>
  </si>
  <si>
    <t>渡邉　泰典</t>
  </si>
  <si>
    <t>富山地鉄ゴールデンボウル</t>
  </si>
  <si>
    <t>馬場　優二</t>
  </si>
  <si>
    <t>大村Jボウル</t>
  </si>
  <si>
    <t>斉藤　一</t>
  </si>
  <si>
    <t>渡邊　宣宏</t>
  </si>
  <si>
    <t>盛岡スターレーン</t>
  </si>
  <si>
    <t>佐藤　秀樹</t>
  </si>
  <si>
    <t>ダイトースターレーン</t>
  </si>
  <si>
    <t>中村　洋一</t>
  </si>
  <si>
    <t>松山中央ボウル</t>
  </si>
  <si>
    <t>重さ
（ｋｇ）</t>
    <rPh sb="0" eb="1">
      <t>オモ</t>
    </rPh>
    <phoneticPr fontId="2"/>
  </si>
  <si>
    <t>有り</t>
    <rPh sb="0" eb="1">
      <t>ア</t>
    </rPh>
    <phoneticPr fontId="2"/>
  </si>
  <si>
    <t>A</t>
    <phoneticPr fontId="2"/>
  </si>
  <si>
    <t>ボール名</t>
    <rPh sb="3" eb="4">
      <t>メイ</t>
    </rPh>
    <phoneticPr fontId="2"/>
  </si>
  <si>
    <t>ボール番号</t>
    <rPh sb="3" eb="5">
      <t>バンゴウ</t>
    </rPh>
    <phoneticPr fontId="2"/>
  </si>
  <si>
    <t>指穴数</t>
    <rPh sb="0" eb="1">
      <t>ユビ</t>
    </rPh>
    <rPh sb="1" eb="2">
      <t>アナ</t>
    </rPh>
    <rPh sb="2" eb="3">
      <t>スウ</t>
    </rPh>
    <phoneticPr fontId="2"/>
  </si>
  <si>
    <t>串木野ボウル</t>
  </si>
  <si>
    <t>西村　晋示</t>
  </si>
  <si>
    <t>松本　眞一</t>
  </si>
  <si>
    <t>土岐グランドボウル</t>
  </si>
  <si>
    <t>木村　紀夫</t>
  </si>
  <si>
    <t>スポルト江南</t>
  </si>
  <si>
    <t>吉川　博和</t>
  </si>
  <si>
    <t>宮野木ﾎﾞｳﾙ　幸町ｾﾝﾀｰ</t>
  </si>
  <si>
    <t>小川　真太朗</t>
  </si>
  <si>
    <t>千葉エースレーン</t>
  </si>
  <si>
    <t>髙橋　俊彦</t>
  </si>
  <si>
    <t>A･Cグランド</t>
  </si>
  <si>
    <t>安藤　智宏</t>
  </si>
  <si>
    <t>石塚　雅典</t>
  </si>
  <si>
    <t>ﾎﾞｳﾙ・ｻﾝｼｬｲﾝ北見</t>
  </si>
  <si>
    <t>田熊　優一</t>
  </si>
  <si>
    <t>赤い風船ﾎﾞｳﾘﾝｸﾞｸﾗﾌﾞ</t>
  </si>
  <si>
    <t>石巻　重美</t>
  </si>
  <si>
    <t>軽井沢プリンスボウル</t>
  </si>
  <si>
    <t>松岡　満</t>
  </si>
  <si>
    <t>氷上スカイボウル</t>
  </si>
  <si>
    <t>滋賀県</t>
  </si>
  <si>
    <t>溝口　和男</t>
  </si>
  <si>
    <t>大津ボウル</t>
  </si>
  <si>
    <t>髙橋　和聡</t>
  </si>
  <si>
    <t>からしまボウル福島</t>
  </si>
  <si>
    <t>安田　吉延</t>
  </si>
  <si>
    <t>豊田　清</t>
  </si>
  <si>
    <t>三池　丹揮</t>
  </si>
  <si>
    <t>飯塚第一ボウル</t>
  </si>
  <si>
    <t>柳野　智紀</t>
  </si>
  <si>
    <t>ユーズボウル久留米</t>
  </si>
  <si>
    <t>實﨑　遼</t>
  </si>
  <si>
    <t>ユーズボウル萩店</t>
  </si>
  <si>
    <t>中村　隼也</t>
  </si>
  <si>
    <t>ユーズボウル北九州</t>
  </si>
  <si>
    <t>箭内　則子</t>
  </si>
  <si>
    <t>郡山ミナミボウル</t>
  </si>
  <si>
    <t>川尻　　実</t>
  </si>
  <si>
    <t>今田　博巳</t>
  </si>
  <si>
    <t>豊川グランドボウル</t>
  </si>
  <si>
    <t>B-058</t>
  </si>
  <si>
    <t>小川　健次</t>
  </si>
  <si>
    <t>森　公樹</t>
  </si>
  <si>
    <t>タックボウル・スマイル</t>
  </si>
  <si>
    <t>上野　元気</t>
  </si>
  <si>
    <t>大丸パークレーンズ</t>
  </si>
  <si>
    <t>勝田　正一</t>
  </si>
  <si>
    <t>マッハランド</t>
  </si>
  <si>
    <t>高良　盛仁</t>
  </si>
  <si>
    <t>石垣あやぱにボウル</t>
  </si>
  <si>
    <t>西巻　孝憲</t>
  </si>
  <si>
    <t>アイビーボウル加須</t>
  </si>
  <si>
    <t>新里　竜也</t>
  </si>
  <si>
    <t>プロショップT-ＯＮＥ</t>
  </si>
  <si>
    <t>伊藤　嘉一</t>
  </si>
  <si>
    <t>柿田川パークレーンズ</t>
  </si>
  <si>
    <t>B-065</t>
  </si>
  <si>
    <t>馬場　健司</t>
  </si>
  <si>
    <t>鈴鹿グランドボウル</t>
  </si>
  <si>
    <t>香川県</t>
  </si>
  <si>
    <t>見田　篤</t>
  </si>
  <si>
    <t>ＭＡＸＢＯＷＬ</t>
  </si>
  <si>
    <t>佐々木　敬明</t>
  </si>
  <si>
    <t>東京ﾄﾞｰﾑﾎﾞｳﾘﾝｸﾞｾﾝﾀｰ</t>
  </si>
  <si>
    <t>久冨　浩義</t>
  </si>
  <si>
    <t>折尾スターレーン</t>
  </si>
  <si>
    <t>平松　尚武</t>
  </si>
  <si>
    <t>山口　陽</t>
  </si>
  <si>
    <t>ＦＡＳ</t>
  </si>
  <si>
    <t>鈴木　保博</t>
  </si>
  <si>
    <t>勢力　優之</t>
  </si>
  <si>
    <t>ぽっぷ・ジョイ石井</t>
  </si>
  <si>
    <t>青山　洋輔</t>
  </si>
  <si>
    <t>井口　秀樹</t>
  </si>
  <si>
    <t>ザ・サードパークレーンズ</t>
  </si>
  <si>
    <t>金子　勇太</t>
  </si>
  <si>
    <t>山谷　新也</t>
  </si>
  <si>
    <t>足利スターレーン</t>
  </si>
  <si>
    <t>B-066</t>
  </si>
  <si>
    <t>増田　潤一</t>
  </si>
  <si>
    <t>宮野木ボウル幸町センター</t>
  </si>
  <si>
    <t>野々山　国幸</t>
  </si>
  <si>
    <t>プロショップＢＡＮ</t>
  </si>
  <si>
    <t>児島　都史</t>
  </si>
  <si>
    <t>芳賀　真也</t>
  </si>
  <si>
    <t>コロナキャットボウル仙台</t>
  </si>
  <si>
    <t>高橋　淳一</t>
  </si>
  <si>
    <t>米子ＹＳＰボウル</t>
  </si>
  <si>
    <t>金澤　良介</t>
  </si>
  <si>
    <t>荒兼　広平</t>
  </si>
  <si>
    <t>有効期限</t>
    <rPh sb="0" eb="2">
      <t>ユウコウ</t>
    </rPh>
    <rPh sb="2" eb="4">
      <t>キゲン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</si>
  <si>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</si>
  <si>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</si>
  <si>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</si>
  <si>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</t>
    <rPh sb="0" eb="1">
      <t>ヒ</t>
    </rPh>
    <phoneticPr fontId="2"/>
  </si>
  <si>
    <t>坂本　健治</t>
    <rPh sb="0" eb="2">
      <t>サカモト</t>
    </rPh>
    <rPh sb="3" eb="5">
      <t>ケンジ</t>
    </rPh>
    <phoneticPr fontId="2"/>
  </si>
  <si>
    <t>検査日</t>
    <rPh sb="0" eb="3">
      <t>ケンサビ</t>
    </rPh>
    <phoneticPr fontId="2"/>
  </si>
  <si>
    <t>種尾　智徳</t>
    <rPh sb="0" eb="1">
      <t>タネ</t>
    </rPh>
    <rPh sb="1" eb="2">
      <t>オ</t>
    </rPh>
    <rPh sb="3" eb="4">
      <t>トモ</t>
    </rPh>
    <rPh sb="4" eb="5">
      <t>トク</t>
    </rPh>
    <phoneticPr fontId="2"/>
  </si>
  <si>
    <t>前田　昌三</t>
    <rPh sb="0" eb="2">
      <t>マエダ</t>
    </rPh>
    <rPh sb="3" eb="5">
      <t>ショウゾウ</t>
    </rPh>
    <phoneticPr fontId="2"/>
  </si>
  <si>
    <t>谷口　隆</t>
  </si>
  <si>
    <t>スーパーボウル三田</t>
  </si>
  <si>
    <t>ニッケーパークボウル</t>
  </si>
  <si>
    <t>久保　直樹</t>
  </si>
  <si>
    <t>鹿児島県</t>
  </si>
  <si>
    <t>山之内　誠</t>
  </si>
  <si>
    <t>サンライトゾーン</t>
  </si>
  <si>
    <t>佐々木　美智広</t>
  </si>
  <si>
    <t>亀川　恒夫</t>
  </si>
  <si>
    <t>ツモクボウリング</t>
  </si>
  <si>
    <t>薄衣　幸助</t>
  </si>
  <si>
    <t>鶴岡ヤマテボウル</t>
  </si>
  <si>
    <t>B-028</t>
  </si>
  <si>
    <t>鈴木　博喜</t>
  </si>
  <si>
    <t>オークランドボウル春日井</t>
  </si>
  <si>
    <t>上原　忠博</t>
  </si>
  <si>
    <t>ラウンドワン宝塚店</t>
  </si>
  <si>
    <t>広島県</t>
  </si>
  <si>
    <t>竹内　教泰</t>
  </si>
  <si>
    <t>ﾎﾞｳﾘﾝｸﾞｼｮｯﾌﾟｱｯﾌﾟ</t>
  </si>
  <si>
    <t>B-013</t>
  </si>
  <si>
    <t>永田　邦生</t>
  </si>
  <si>
    <t>グランドボウル新潟</t>
  </si>
  <si>
    <t>伊藤　武春</t>
  </si>
  <si>
    <t>西東京レーン</t>
  </si>
  <si>
    <t>岡田　雅仁</t>
  </si>
  <si>
    <t>サンボウル</t>
  </si>
  <si>
    <t>長野県</t>
  </si>
  <si>
    <t>高橋　茂幸</t>
  </si>
  <si>
    <t>佐久プラザボウル</t>
  </si>
  <si>
    <t>鳥取県</t>
  </si>
  <si>
    <t>中田　幸博</t>
  </si>
  <si>
    <t>鳥取スターボウル</t>
  </si>
  <si>
    <t>河田　安弘</t>
  </si>
  <si>
    <t>永井　貴大</t>
    <rPh sb="0" eb="2">
      <t>ナガイ</t>
    </rPh>
    <rPh sb="3" eb="4">
      <t>キ</t>
    </rPh>
    <rPh sb="4" eb="5">
      <t>ダイ</t>
    </rPh>
    <phoneticPr fontId="2"/>
  </si>
  <si>
    <t>岡部　直治</t>
  </si>
  <si>
    <t>㈱スマイルフィールド。</t>
  </si>
  <si>
    <t>桜井　隆</t>
  </si>
  <si>
    <t>保木　慎吾</t>
  </si>
  <si>
    <t>厚別パークボウル</t>
  </si>
  <si>
    <t>津村　喜久雄</t>
  </si>
  <si>
    <t>ﾌﾟﾛｼｮｯﾌﾟ　たまや</t>
  </si>
  <si>
    <t>伊藤　武志</t>
  </si>
  <si>
    <t>フジボール</t>
  </si>
  <si>
    <t>廣岡　淳</t>
  </si>
  <si>
    <t>スーパーボウル城陽</t>
  </si>
  <si>
    <t>長門　信也</t>
  </si>
  <si>
    <t>ボウルジャンボフォルテ</t>
  </si>
  <si>
    <t>浜　　二郎</t>
  </si>
  <si>
    <t>世田谷オークラボウル</t>
  </si>
  <si>
    <t>斉藤　圭次</t>
  </si>
  <si>
    <t>スポルト名古屋</t>
  </si>
  <si>
    <t>柳沢　孝明</t>
  </si>
  <si>
    <t>ｽﾎﾟﾙﾄﾋﾟｶﾃﾞﾘｰﾎﾞｳﾙ</t>
  </si>
  <si>
    <t>菊地　史彦</t>
  </si>
  <si>
    <t>コロナキャットボウル金沢店</t>
  </si>
  <si>
    <t>中原　正光</t>
  </si>
  <si>
    <t>小郡スーパーボウル</t>
  </si>
  <si>
    <t>古川　心一</t>
  </si>
  <si>
    <t>アイビーボウル向島</t>
  </si>
  <si>
    <t>石野　宏</t>
  </si>
  <si>
    <t>東大和グランドボウル</t>
  </si>
  <si>
    <t>清水　敦博</t>
  </si>
  <si>
    <t>白鳥ボウリングセンター</t>
  </si>
  <si>
    <t>小林　穣</t>
  </si>
  <si>
    <t>小田　崇</t>
  </si>
  <si>
    <t>福山パークレーン</t>
  </si>
  <si>
    <t>アルプラザボウル</t>
  </si>
  <si>
    <t>塩山　一美</t>
  </si>
  <si>
    <t>大学ボウル</t>
  </si>
  <si>
    <t>木村　昭彦</t>
  </si>
  <si>
    <t>アサヒボウル</t>
  </si>
  <si>
    <t>鈴木　郁也</t>
  </si>
  <si>
    <t>金城　幸昌</t>
  </si>
  <si>
    <t>梶　　義宏</t>
  </si>
  <si>
    <t>箕浦　正良</t>
  </si>
  <si>
    <t>横田　真紀</t>
  </si>
  <si>
    <t>杉下　晶</t>
  </si>
  <si>
    <t>藤井　達彦</t>
  </si>
  <si>
    <t>神戸スカイレーン</t>
  </si>
  <si>
    <t>堀田　政幸</t>
  </si>
  <si>
    <t>シバタボウル</t>
  </si>
  <si>
    <t>石垣　興一</t>
  </si>
  <si>
    <t>ﾎﾞｳﾙ･ｻﾝｼｬｲﾝ会津若松</t>
  </si>
  <si>
    <t>田中　健一</t>
  </si>
  <si>
    <t>ボウル滋賀</t>
  </si>
  <si>
    <t>山咲　真一</t>
  </si>
  <si>
    <t>スポルト岡谷</t>
  </si>
  <si>
    <t>植田　将之</t>
  </si>
  <si>
    <t>宇田　朋幸</t>
  </si>
  <si>
    <t>AG　BOWL</t>
  </si>
  <si>
    <t>宮田　俊輔</t>
  </si>
  <si>
    <t>本八幡スターレーン</t>
  </si>
  <si>
    <t>中森　正巳</t>
  </si>
  <si>
    <t>菅原　洋司</t>
  </si>
  <si>
    <t>アイビーボウル越谷</t>
  </si>
  <si>
    <t>有泉　大祐</t>
  </si>
  <si>
    <t>所沢スターレーン</t>
  </si>
  <si>
    <t>吉川　朋絵</t>
  </si>
  <si>
    <t>升水　祐介</t>
  </si>
  <si>
    <t>宮田　淳平</t>
  </si>
  <si>
    <t>田沢　広也</t>
  </si>
  <si>
    <t>菅野　光男</t>
  </si>
  <si>
    <t>ミツスガノプロショップ</t>
  </si>
  <si>
    <t>B-023</t>
  </si>
  <si>
    <t>熊本県</t>
  </si>
  <si>
    <t>塚田　卓也</t>
  </si>
  <si>
    <t>芦北ボウル</t>
  </si>
  <si>
    <t>吉田　英治</t>
  </si>
  <si>
    <t>パスカワールド宇土店</t>
  </si>
  <si>
    <t>B-027</t>
  </si>
  <si>
    <t>森　崇司</t>
  </si>
  <si>
    <t>和歌山県</t>
  </si>
  <si>
    <t>喜多　真也</t>
  </si>
  <si>
    <t>和歌山グランドボウル</t>
  </si>
  <si>
    <t>B-015</t>
  </si>
  <si>
    <t>無し</t>
    <rPh sb="0" eb="1">
      <t>ナ</t>
    </rPh>
    <phoneticPr fontId="2"/>
  </si>
  <si>
    <t>岩崎　和広</t>
    <rPh sb="0" eb="2">
      <t>イワサキ</t>
    </rPh>
    <rPh sb="3" eb="5">
      <t>カズヒロ</t>
    </rPh>
    <phoneticPr fontId="2"/>
  </si>
  <si>
    <t>笠之原ﾎﾞｳﾘﾝｸﾞｾﾝﾀｰ</t>
  </si>
  <si>
    <t>西口　恭弘</t>
  </si>
  <si>
    <t>ダイヤレーン</t>
  </si>
  <si>
    <t>加藤　真弘</t>
  </si>
  <si>
    <t>土岐ｸﾞﾗﾝﾄﾞﾎﾞｳﾙ</t>
  </si>
  <si>
    <t>世戸　隆行</t>
  </si>
  <si>
    <t>POP JOY 瀬戸</t>
  </si>
  <si>
    <t>斉藤　茂雄</t>
  </si>
  <si>
    <t>名古屋ｸﾞﾗﾝﾄﾞﾎﾞｳﾙ</t>
  </si>
  <si>
    <t>三浦　五希</t>
  </si>
  <si>
    <t>ボウルバロン</t>
  </si>
  <si>
    <t>今村　博史</t>
  </si>
  <si>
    <t>台由ボウル</t>
  </si>
  <si>
    <t>布目　浩嗣</t>
  </si>
  <si>
    <t>仙北ファミリーボウル</t>
  </si>
  <si>
    <t>苅部　治樹</t>
  </si>
  <si>
    <t>狐ヶ崎ヤングランドボウル</t>
  </si>
  <si>
    <t>漆間　智光</t>
  </si>
  <si>
    <t>藤川　ひかり</t>
  </si>
  <si>
    <t>宇土ﾊﾟｽｶﾜｰﾙﾄﾞ</t>
  </si>
  <si>
    <t>荻野　和男</t>
  </si>
  <si>
    <t>アヴィーユボウル</t>
  </si>
  <si>
    <t>井口　直之</t>
  </si>
  <si>
    <t>笹塚ボウル</t>
  </si>
  <si>
    <t>猪俣　雄二</t>
  </si>
  <si>
    <t>井上　真一</t>
  </si>
  <si>
    <t>仲原Ｊボウル</t>
  </si>
  <si>
    <t>中村　太亮</t>
  </si>
  <si>
    <t>ワンダーボウル南熊本店</t>
  </si>
  <si>
    <t>多村　祐一</t>
  </si>
  <si>
    <t>西田　昭男</t>
  </si>
  <si>
    <t>今岡　久</t>
  </si>
  <si>
    <t>B-059</t>
  </si>
  <si>
    <t>岡田　善行</t>
  </si>
  <si>
    <t>舞鶴マリンボウル</t>
  </si>
  <si>
    <t>八木　智英</t>
  </si>
  <si>
    <t>関大前フタバボウル</t>
  </si>
  <si>
    <t>渡邊　一彦</t>
  </si>
  <si>
    <t>ファーストボウル</t>
  </si>
  <si>
    <t>小比類巻　正昭</t>
  </si>
  <si>
    <t>福山　武士</t>
  </si>
  <si>
    <t>小野　真義</t>
  </si>
  <si>
    <t>谷　敬詞</t>
  </si>
  <si>
    <t>筑波スカイボウル</t>
  </si>
  <si>
    <t>髙山　幸大</t>
  </si>
  <si>
    <t>長沼　航</t>
  </si>
  <si>
    <t>能代スポーツセンター</t>
  </si>
  <si>
    <t>B-060</t>
  </si>
  <si>
    <t>黒岩　純</t>
  </si>
  <si>
    <t>エースレーン近江八幡</t>
  </si>
  <si>
    <t>大川　貴裕</t>
  </si>
  <si>
    <t>エースレーン守山</t>
  </si>
  <si>
    <t>羽田　義幸</t>
  </si>
  <si>
    <t>愛知川エースレーン</t>
  </si>
  <si>
    <t>白石　秀樹</t>
  </si>
  <si>
    <t>山本　光輔</t>
  </si>
  <si>
    <t>エースレーン草津</t>
  </si>
  <si>
    <t>林　隆司</t>
  </si>
  <si>
    <t>パークレーン宇部</t>
  </si>
  <si>
    <t>可児　浩正</t>
  </si>
  <si>
    <t>西中川　祐一</t>
  </si>
  <si>
    <t>佐藤　圭一郎</t>
  </si>
  <si>
    <t>上越レジャーランボウル</t>
  </si>
  <si>
    <t>遠藤　誠</t>
  </si>
  <si>
    <t>溜畑　和将</t>
  </si>
  <si>
    <t>七野　亮輔</t>
  </si>
  <si>
    <t>小野田　雅之</t>
  </si>
  <si>
    <t>今部　太</t>
  </si>
  <si>
    <t>Ｖボウルカフェ弘前</t>
  </si>
  <si>
    <t>小林　召直</t>
  </si>
  <si>
    <t>伊東オークラボウル</t>
  </si>
  <si>
    <t>関根　大樹</t>
  </si>
  <si>
    <t>両毛ゴールドレーン</t>
  </si>
  <si>
    <t>蟹江　法生</t>
  </si>
  <si>
    <t>釧路パレスボウル</t>
  </si>
  <si>
    <t>堤　浩樹</t>
  </si>
  <si>
    <t>楽市ボウル久留米210店</t>
  </si>
  <si>
    <t>丸橋　了三</t>
  </si>
  <si>
    <t>山本　紘範</t>
  </si>
  <si>
    <t>ボウルアピア郡山店</t>
  </si>
  <si>
    <t>浦谷　一穂</t>
  </si>
  <si>
    <t>スーパーボウル名張</t>
  </si>
  <si>
    <t>山﨑　功敬</t>
  </si>
  <si>
    <t>相模ファーストレーン</t>
  </si>
  <si>
    <t>B-062</t>
  </si>
  <si>
    <t>加山　友之</t>
  </si>
  <si>
    <t>三浦　学</t>
  </si>
  <si>
    <t>保倉　映義</t>
  </si>
  <si>
    <t>中村　公人</t>
  </si>
  <si>
    <t>パールプラザボウル</t>
  </si>
  <si>
    <t>福岡　三裕</t>
  </si>
  <si>
    <t>岡崎グランドボウル</t>
  </si>
  <si>
    <t>B-063</t>
  </si>
  <si>
    <t>阿部　基成</t>
  </si>
  <si>
    <t>荒木　康仁</t>
  </si>
  <si>
    <t>佐取　賢</t>
  </si>
  <si>
    <t>BOO BOSS BOWL</t>
  </si>
  <si>
    <t>加藤　祐介</t>
  </si>
  <si>
    <t>松下　周平</t>
  </si>
  <si>
    <t>渡辺　貴宏</t>
  </si>
  <si>
    <t>平内　嘉雄</t>
  </si>
  <si>
    <t>新井山　英治</t>
  </si>
  <si>
    <t>中村　平</t>
  </si>
  <si>
    <t>北代　晴伸</t>
  </si>
  <si>
    <t>TTﾎﾞｳﾙおりおの</t>
  </si>
  <si>
    <t>本田　道明</t>
  </si>
  <si>
    <t>スーパーボウル二見</t>
  </si>
  <si>
    <t>高橋　延明</t>
  </si>
  <si>
    <t>都道府県名</t>
    <rPh sb="0" eb="4">
      <t>トドウフケン</t>
    </rPh>
    <rPh sb="4" eb="5">
      <t>メイ</t>
    </rPh>
    <phoneticPr fontId="2"/>
  </si>
  <si>
    <t>認定番号</t>
    <rPh sb="0" eb="2">
      <t>ニンテイ</t>
    </rPh>
    <rPh sb="2" eb="4">
      <t>バンゴウ</t>
    </rPh>
    <phoneticPr fontId="2"/>
  </si>
  <si>
    <t>氏名</t>
    <phoneticPr fontId="2"/>
  </si>
  <si>
    <t>ドリル場所</t>
  </si>
  <si>
    <t>所属</t>
    <rPh sb="0" eb="2">
      <t>ショゾク</t>
    </rPh>
    <phoneticPr fontId="2"/>
  </si>
  <si>
    <t>ﾌﾞﾛﾝｽﾞ番号</t>
    <rPh sb="6" eb="8">
      <t>バンゴウ</t>
    </rPh>
    <phoneticPr fontId="2"/>
  </si>
  <si>
    <t>千葉県</t>
  </si>
  <si>
    <t>髙田　誠</t>
  </si>
  <si>
    <t>髙田誠ﾎﾞｳﾘﾝｸﾞﾌﾟﾛｼｮｯﾌﾟ</t>
  </si>
  <si>
    <t>B-001</t>
  </si>
  <si>
    <t>群馬県</t>
  </si>
  <si>
    <t>竹田　逹治</t>
  </si>
  <si>
    <t>ボウルジャンボ前橋</t>
  </si>
  <si>
    <t>宮崎県</t>
  </si>
  <si>
    <t>遠矢　恒夫</t>
  </si>
  <si>
    <t>都城ハイレーンズ</t>
  </si>
  <si>
    <t>福井県</t>
  </si>
  <si>
    <t>北　勝美</t>
  </si>
  <si>
    <t>ｽﾎﾟｰﾂﾌﾟﾗｻﾞWAVE40</t>
  </si>
  <si>
    <t>B-019</t>
  </si>
  <si>
    <t>佐賀県</t>
  </si>
  <si>
    <t>大久保　勝巳</t>
  </si>
  <si>
    <t>武雄ボウリングセンター</t>
  </si>
  <si>
    <t>岩手県</t>
  </si>
  <si>
    <t>佐々木　聡昭</t>
  </si>
  <si>
    <t>ﾋﾞｯｸﾞﾊｳｽｽｰﾊﾟｰﾚｰﾝ</t>
  </si>
  <si>
    <t>神奈川県</t>
  </si>
  <si>
    <t>日坂　義人</t>
  </si>
  <si>
    <t>ｽﾎﾟﾙﾄ八景ボウル</t>
  </si>
  <si>
    <t>B-002</t>
  </si>
  <si>
    <t>長崎県</t>
  </si>
  <si>
    <t>藤原　文登</t>
  </si>
  <si>
    <t>ﾏﾘﾝｽﾎﾟｰﾂｾﾝﾀｰﾏﾘﾝﾎﾞｳﾙ</t>
  </si>
  <si>
    <t>愛媛県</t>
  </si>
  <si>
    <t>武田　武則</t>
  </si>
  <si>
    <t>桑名ボウル</t>
  </si>
  <si>
    <t>青木　聖司</t>
  </si>
  <si>
    <t>東京都</t>
  </si>
  <si>
    <t>榎田　勝志</t>
  </si>
  <si>
    <t>姪浜シティボウル</t>
  </si>
  <si>
    <t>松本　英之</t>
  </si>
  <si>
    <t>スポルト池袋</t>
  </si>
  <si>
    <t>穴見　純二</t>
  </si>
  <si>
    <t>茨城県</t>
  </si>
  <si>
    <t>花本　正登</t>
  </si>
  <si>
    <t>スポーレボウル</t>
  </si>
  <si>
    <t>ﾌﾟﾛ</t>
  </si>
  <si>
    <t>椎名　豊史</t>
  </si>
  <si>
    <t>フジ取手ボウル</t>
  </si>
  <si>
    <t>B-049</t>
  </si>
  <si>
    <t>新潟県</t>
  </si>
  <si>
    <t>坂本　庄次</t>
  </si>
  <si>
    <t>福岡県</t>
  </si>
  <si>
    <t>四宮　和裕</t>
  </si>
  <si>
    <t>B-004</t>
  </si>
  <si>
    <t>山梨県</t>
  </si>
  <si>
    <t>白倉　光雄</t>
  </si>
  <si>
    <t>上野原ファミリーボウル</t>
  </si>
  <si>
    <t>玉井　慎一郎</t>
  </si>
  <si>
    <t>スポガ香椎</t>
  </si>
  <si>
    <t>楢﨑　信二</t>
  </si>
  <si>
    <t>フラワーボウル</t>
  </si>
  <si>
    <t>静岡県</t>
  </si>
  <si>
    <t>高橋　俊博</t>
  </si>
  <si>
    <t>㈲エンリッチライフ</t>
  </si>
  <si>
    <t>B-003</t>
  </si>
  <si>
    <t>浅見　栄世</t>
  </si>
  <si>
    <t>ビックボウル杉戸</t>
  </si>
  <si>
    <t>谷澤　重男</t>
  </si>
  <si>
    <t>北小金ボウル</t>
  </si>
  <si>
    <t>B-017</t>
  </si>
  <si>
    <t>島根県</t>
  </si>
  <si>
    <t>中村　邦男</t>
  </si>
  <si>
    <t>しんじ湖ボウル</t>
  </si>
  <si>
    <t>富山県</t>
  </si>
  <si>
    <t>岸本　昇司</t>
  </si>
  <si>
    <t>富山地鉄ｺﾞｰﾙﾃﾞﾝﾎﾞｳﾙ</t>
  </si>
  <si>
    <t>横野　五十二丸</t>
  </si>
  <si>
    <t>B-031</t>
  </si>
  <si>
    <t>伊福　正直</t>
  </si>
  <si>
    <t>スポガ久留米</t>
  </si>
  <si>
    <t>山形県</t>
  </si>
  <si>
    <t>尾形　清美</t>
  </si>
  <si>
    <t>山形ファミリーボウル</t>
  </si>
  <si>
    <t>B-025</t>
  </si>
  <si>
    <t>角田　良一</t>
  </si>
  <si>
    <t>プロショップ角田</t>
  </si>
  <si>
    <t>B-011</t>
  </si>
  <si>
    <t>笠原　政弘</t>
  </si>
  <si>
    <t>サンコー第1ボウル</t>
  </si>
  <si>
    <t>塩原　貴</t>
  </si>
  <si>
    <t>荻窪ユアボウル</t>
  </si>
  <si>
    <t>B-026</t>
  </si>
  <si>
    <t>栃木県</t>
  </si>
  <si>
    <t>黒羽　正行</t>
  </si>
  <si>
    <t>ﾌﾟﾛｼｮｯﾌﾟ　くろばね</t>
  </si>
  <si>
    <t>渋谷　和男</t>
  </si>
  <si>
    <t>B-018</t>
  </si>
  <si>
    <t>木戸　修</t>
  </si>
  <si>
    <t>川崎グランドボウル</t>
  </si>
  <si>
    <t>江藤　紀元</t>
  </si>
  <si>
    <t>不破　伸二</t>
  </si>
  <si>
    <t>愛知県</t>
  </si>
  <si>
    <t>坂野　忠憲</t>
  </si>
  <si>
    <t>プロショップBAN</t>
  </si>
  <si>
    <t>青木　彰彦</t>
  </si>
  <si>
    <t>アソビックスカニエ</t>
  </si>
  <si>
    <t>岡山県</t>
  </si>
  <si>
    <t>中内　明弘</t>
  </si>
  <si>
    <t>アミパラボウル</t>
  </si>
  <si>
    <t>大野　公基</t>
  </si>
  <si>
    <t>わくわくボウル</t>
  </si>
  <si>
    <t>佐藤　竹志</t>
  </si>
  <si>
    <t>美鳥里ボウル</t>
  </si>
  <si>
    <t>三重県</t>
  </si>
  <si>
    <t>窪田　光夫</t>
  </si>
  <si>
    <t>サン･ボウル</t>
  </si>
  <si>
    <t>山口県</t>
  </si>
  <si>
    <t>田村　一彦</t>
  </si>
  <si>
    <t>下関ﾛｲﾔﾙﾎﾞｳﾙ</t>
  </si>
  <si>
    <t>高知県</t>
  </si>
  <si>
    <t>石田　博志</t>
  </si>
  <si>
    <t>㈲エムアイエス高知</t>
  </si>
  <si>
    <t>黒田　仙雄</t>
  </si>
  <si>
    <t>米沢ボウリングレーンズ</t>
  </si>
  <si>
    <t>兵庫県</t>
  </si>
  <si>
    <t>芦部　英彦</t>
  </si>
  <si>
    <t>石田　新二</t>
    <rPh sb="0" eb="2">
      <t>イシダ</t>
    </rPh>
    <rPh sb="3" eb="5">
      <t>シンジ</t>
    </rPh>
    <phoneticPr fontId="2"/>
  </si>
  <si>
    <t>プラグ有無</t>
    <rPh sb="3" eb="5">
      <t>ウム</t>
    </rPh>
    <phoneticPr fontId="2"/>
  </si>
  <si>
    <t>硬度</t>
    <rPh sb="0" eb="2">
      <t>コウド</t>
    </rPh>
    <phoneticPr fontId="2"/>
  </si>
  <si>
    <t>富津スターレーン</t>
  </si>
  <si>
    <t>矢野　金太</t>
  </si>
  <si>
    <t>プロショップKINTA</t>
  </si>
  <si>
    <t>B-051</t>
  </si>
  <si>
    <t>吉村　直人</t>
  </si>
  <si>
    <t>B-032</t>
  </si>
  <si>
    <t>宮城県</t>
  </si>
  <si>
    <t>遠藤　勝久</t>
  </si>
  <si>
    <t>都留ファミリーボウル</t>
  </si>
  <si>
    <t>神田　勝也</t>
  </si>
  <si>
    <t>スカイレーン</t>
  </si>
  <si>
    <t>プロ</t>
  </si>
  <si>
    <t>大村　正人</t>
  </si>
  <si>
    <t>社スポーツレーン</t>
  </si>
  <si>
    <t>林　貴彦</t>
  </si>
  <si>
    <t>ボウリング広場withB</t>
  </si>
  <si>
    <t>古謝　智一朗</t>
  </si>
  <si>
    <t>ギノワンボウル</t>
  </si>
  <si>
    <t>畑中　正樹</t>
  </si>
  <si>
    <t>調布スポーツセンター</t>
  </si>
  <si>
    <t>小犬丸　安人</t>
  </si>
  <si>
    <t>杉乃井ボウル</t>
  </si>
  <si>
    <t>竹平　幸男</t>
  </si>
  <si>
    <t>ﾌﾟﾛｼｮｯﾌﾟTAKE</t>
  </si>
  <si>
    <t>加藤　勝</t>
  </si>
  <si>
    <t>知立イーグルボウル</t>
  </si>
  <si>
    <t>日浦　充彦</t>
  </si>
  <si>
    <t>北海道</t>
  </si>
  <si>
    <t>野澤　英司</t>
  </si>
  <si>
    <t>帯広スズランボウル</t>
  </si>
  <si>
    <t>西川　琢磨</t>
  </si>
  <si>
    <t>桃園シティボウル</t>
  </si>
  <si>
    <t>石津　奈美</t>
  </si>
  <si>
    <t>ボウリングの・森</t>
  </si>
  <si>
    <t>曽根　多加雄</t>
  </si>
  <si>
    <t>クァトロブーム鹿島店</t>
  </si>
  <si>
    <t>荒田　克仁</t>
  </si>
  <si>
    <t>高木　洋一</t>
  </si>
  <si>
    <t>クアボウル</t>
  </si>
  <si>
    <t>大橋　真一</t>
  </si>
  <si>
    <t>千歳フジボウル</t>
  </si>
  <si>
    <t>B-034</t>
  </si>
  <si>
    <t>塚田　昭司</t>
  </si>
  <si>
    <t>釧路Xボウル</t>
  </si>
  <si>
    <t>森　光幸</t>
  </si>
  <si>
    <t>ﾌﾟﾛｼｮｯﾌﾟ　VICTORY</t>
  </si>
  <si>
    <t>大谷内　高志</t>
  </si>
  <si>
    <t>勝田パークボウル</t>
  </si>
  <si>
    <t>木村　仁</t>
  </si>
  <si>
    <t>田町ハイレーン</t>
  </si>
  <si>
    <t>野呂　昌史</t>
  </si>
  <si>
    <t>キョーイチボウル宇治</t>
  </si>
  <si>
    <t>齊藤　昌栄</t>
  </si>
  <si>
    <t>西岡　正一</t>
  </si>
  <si>
    <t>ボウルかつらしま</t>
  </si>
  <si>
    <t>相澤　雄介</t>
  </si>
  <si>
    <t>甲部　宗男</t>
    <rPh sb="0" eb="1">
      <t>コウ</t>
    </rPh>
    <rPh sb="1" eb="2">
      <t>ブ</t>
    </rPh>
    <rPh sb="3" eb="5">
      <t>ムネオ</t>
    </rPh>
    <phoneticPr fontId="2"/>
  </si>
  <si>
    <t>井上　裕貴</t>
    <rPh sb="0" eb="2">
      <t>イノウエ</t>
    </rPh>
    <rPh sb="3" eb="5">
      <t>ユウキ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</si>
  <si>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</si>
  <si>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</si>
  <si>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会員番号</t>
    <rPh sb="0" eb="2">
      <t>カイイン</t>
    </rPh>
    <rPh sb="2" eb="4">
      <t>バンゴウ</t>
    </rPh>
    <phoneticPr fontId="2"/>
  </si>
  <si>
    <t>クラブ名</t>
    <rPh sb="3" eb="4">
      <t>メイ</t>
    </rPh>
    <phoneticPr fontId="2"/>
  </si>
  <si>
    <t>1枚目</t>
    <rPh sb="1" eb="3">
      <t>マイメ</t>
    </rPh>
    <phoneticPr fontId="2"/>
  </si>
  <si>
    <t>奥　　享子</t>
    <rPh sb="0" eb="1">
      <t>オク</t>
    </rPh>
    <rPh sb="3" eb="5">
      <t>キョウコ</t>
    </rPh>
    <phoneticPr fontId="2"/>
  </si>
  <si>
    <t>田中　寿志</t>
    <rPh sb="0" eb="2">
      <t>タナカ</t>
    </rPh>
    <rPh sb="3" eb="4">
      <t>ジュ</t>
    </rPh>
    <rPh sb="4" eb="5">
      <t>シ</t>
    </rPh>
    <phoneticPr fontId="2"/>
  </si>
  <si>
    <t>京都府</t>
    <rPh sb="0" eb="3">
      <t>キョウトフ</t>
    </rPh>
    <phoneticPr fontId="2"/>
  </si>
  <si>
    <t>木原　剛弘</t>
  </si>
  <si>
    <t>津グランドボウル</t>
  </si>
  <si>
    <t>B-022</t>
  </si>
  <si>
    <t>石川県</t>
  </si>
  <si>
    <t>前田　知一</t>
  </si>
  <si>
    <t>百万石リゾートレーン</t>
  </si>
  <si>
    <t>岐阜県</t>
  </si>
  <si>
    <t>星野　宏幸</t>
  </si>
  <si>
    <t>A.C.グランド</t>
  </si>
  <si>
    <t>佐渡島　悟</t>
  </si>
  <si>
    <t>名古屋グランドボウル</t>
  </si>
  <si>
    <t>伊藤　暢浩</t>
  </si>
  <si>
    <t>アソビックスアサヒボウル</t>
  </si>
  <si>
    <t>奈良県</t>
  </si>
  <si>
    <t>喜多　慶之</t>
  </si>
  <si>
    <t>アスカボウル</t>
  </si>
  <si>
    <t>尾高　丈夫</t>
  </si>
  <si>
    <t>大阪府</t>
  </si>
  <si>
    <t>松岡　正恭</t>
  </si>
  <si>
    <t>神崎川ダイドーボウル</t>
  </si>
  <si>
    <t>栴檀　稔</t>
  </si>
  <si>
    <t>ボウルアロー松原店</t>
  </si>
  <si>
    <t>山口　義仁</t>
  </si>
  <si>
    <t>なわてボウル</t>
  </si>
  <si>
    <t>桐山　憲二</t>
  </si>
  <si>
    <t>㈲ＡＢＷＪ</t>
  </si>
  <si>
    <t>塩出　道夫</t>
  </si>
  <si>
    <t>ときわ平ﾎﾞｳﾘﾝｸﾞｾﾝﾀｰ</t>
  </si>
  <si>
    <t>青森県</t>
  </si>
  <si>
    <t>千葉　信行</t>
  </si>
  <si>
    <t>三沢ボウル</t>
  </si>
  <si>
    <t>松野　哲治</t>
  </si>
  <si>
    <t>桐生スターレーン</t>
  </si>
  <si>
    <t>横山　慎</t>
  </si>
  <si>
    <t>日南ボーリングセンター</t>
  </si>
  <si>
    <t>高井　剛太</t>
  </si>
  <si>
    <t>平田　直也</t>
    <rPh sb="0" eb="2">
      <t>ヒラタ</t>
    </rPh>
    <rPh sb="3" eb="5">
      <t>ナオヤ</t>
    </rPh>
    <phoneticPr fontId="2"/>
  </si>
  <si>
    <t>賀川　和子</t>
  </si>
  <si>
    <t>長崎ラッキーボウル</t>
  </si>
  <si>
    <t>吉野　匡治</t>
  </si>
  <si>
    <t>七隈ファミリーボウル</t>
  </si>
  <si>
    <t>森　正明</t>
  </si>
  <si>
    <t>松阪アーバンボウル</t>
  </si>
  <si>
    <t>鈴木　健司</t>
  </si>
  <si>
    <t>久居ボウリングセンター</t>
  </si>
  <si>
    <t>京都府</t>
  </si>
  <si>
    <t>中山　豊</t>
  </si>
  <si>
    <t>MKボウル山科</t>
  </si>
  <si>
    <t>中谷　靖</t>
  </si>
  <si>
    <t>プロショップなかや</t>
  </si>
  <si>
    <t>梅澤　史一</t>
  </si>
  <si>
    <t>ﾏｽﾀｰｽﾞ姫路ｽﾀｰﾚｰﾝ</t>
  </si>
  <si>
    <t>両備ｽﾎﾟｰﾂｾﾝﾀｰ　ｶﾝﾊﾟﾆｰ</t>
  </si>
  <si>
    <t>B-050</t>
  </si>
  <si>
    <t>堀　隆一</t>
  </si>
  <si>
    <t>ﾆｭｰﾊｲﾎﾞｳﾘﾝｸﾞ諏訪</t>
  </si>
  <si>
    <t>秋田県</t>
  </si>
  <si>
    <t>阿部　勝司</t>
  </si>
  <si>
    <t>はまなすファミリーボウル</t>
  </si>
  <si>
    <t>清水　和久</t>
  </si>
  <si>
    <t>ﾀﾞｲﾄｰｽﾀｰﾚｰﾝ</t>
  </si>
  <si>
    <t>福島県</t>
  </si>
  <si>
    <t>山内　國彦</t>
  </si>
  <si>
    <t>プロショップエム　福島店</t>
  </si>
  <si>
    <t>西熊　雅憲</t>
  </si>
  <si>
    <t>パピオボウル</t>
  </si>
  <si>
    <t>西谷　哲也</t>
  </si>
  <si>
    <t>高尾スターレーン</t>
  </si>
  <si>
    <t>神谷　正教</t>
  </si>
  <si>
    <t>宇田川　寿浩</t>
  </si>
  <si>
    <t>シチズンボウル</t>
  </si>
  <si>
    <t>清水　昭雄</t>
  </si>
  <si>
    <t>SAP日野ボウル</t>
  </si>
  <si>
    <t>野澤　健一</t>
  </si>
  <si>
    <t>稲沢ｸﾞﾗﾝﾄﾞﾎﾞｳﾙ</t>
  </si>
  <si>
    <t>齊藤　淳</t>
  </si>
  <si>
    <t>新庄ｽﾎﾟｰﾂｾﾝﾀｰﾎﾞｳﾙ</t>
  </si>
  <si>
    <t>工藤　秀次</t>
  </si>
  <si>
    <t>遠藤　知典</t>
  </si>
  <si>
    <t>空港ターミナルボウル</t>
  </si>
  <si>
    <t>牧野　純久</t>
  </si>
  <si>
    <t>エックスボウル豊橋</t>
  </si>
  <si>
    <t>澤井　一博</t>
  </si>
  <si>
    <t>神戸六甲ボウル</t>
  </si>
  <si>
    <t>大野　好</t>
  </si>
  <si>
    <t>ｺｽﾓﾎﾞｳﾙ羽島</t>
  </si>
  <si>
    <t>小原　照之</t>
  </si>
  <si>
    <t>タチバナボウル</t>
  </si>
  <si>
    <t>宮沢　隆</t>
  </si>
  <si>
    <t>パークレーン高崎</t>
  </si>
  <si>
    <t>小久保　武彦</t>
  </si>
  <si>
    <t>藤川　幸次</t>
  </si>
  <si>
    <t>ユーズボウル北九州店</t>
  </si>
  <si>
    <t>井上　康一郎</t>
  </si>
  <si>
    <t>博多スターレーン</t>
  </si>
  <si>
    <t>ﾌﾟﾛ</t>
    <phoneticPr fontId="2"/>
  </si>
  <si>
    <t>井ノ口　勝彦</t>
  </si>
  <si>
    <t>宗藤　静生</t>
  </si>
  <si>
    <t>ネグザスボウル</t>
  </si>
  <si>
    <t>小坂　裕彦</t>
  </si>
  <si>
    <t>中田　博則</t>
  </si>
  <si>
    <t>福知山サンケイボウル</t>
  </si>
  <si>
    <t>西澤　克彦</t>
  </si>
  <si>
    <t>アピナボウル松本城山店</t>
  </si>
  <si>
    <t>大分県</t>
  </si>
  <si>
    <t>渡辺　一雄</t>
  </si>
  <si>
    <t>OBSボウル</t>
  </si>
  <si>
    <t>埼玉県</t>
  </si>
  <si>
    <t>坪井　実</t>
  </si>
  <si>
    <t>春日部ターキーボウル</t>
  </si>
  <si>
    <t>新庄　好和</t>
  </si>
  <si>
    <t>宮崎エースレーン</t>
  </si>
  <si>
    <t>工藤　博充</t>
  </si>
  <si>
    <t>プロショップＴＳ</t>
  </si>
  <si>
    <t>大澤　義樹</t>
  </si>
  <si>
    <t>ボウルアピア</t>
  </si>
  <si>
    <t>池谷　治</t>
  </si>
  <si>
    <t>トマトボウル</t>
  </si>
  <si>
    <t>小金　正治</t>
  </si>
  <si>
    <t>プロショップSASAKI</t>
  </si>
  <si>
    <t>吉田　文啓</t>
  </si>
  <si>
    <t>アソビックスびさい</t>
  </si>
  <si>
    <t>田﨑　憲一</t>
  </si>
  <si>
    <t>尾張　稔</t>
  </si>
  <si>
    <t>藤沢ボウル</t>
  </si>
  <si>
    <t>片野　喜一郎</t>
  </si>
  <si>
    <t>沼田ボウル</t>
  </si>
  <si>
    <t>金子　守</t>
  </si>
  <si>
    <t>埼玉スポーツセンター</t>
  </si>
  <si>
    <t>温井　英</t>
  </si>
  <si>
    <t>本庄スカイボール</t>
  </si>
  <si>
    <t>澤田　哲司</t>
  </si>
  <si>
    <t>南平グランドボール</t>
  </si>
  <si>
    <t>前田　裕一</t>
  </si>
  <si>
    <t>松橋ボウリングセンター</t>
  </si>
  <si>
    <t>山崎　義則</t>
  </si>
  <si>
    <t>ｺﾛﾅｷｬｯﾄﾎﾞｳﾙ豊川店</t>
  </si>
  <si>
    <t>沖縄県</t>
  </si>
  <si>
    <t>玉城　亨</t>
  </si>
  <si>
    <t>サラダボウル</t>
  </si>
  <si>
    <t>B-035</t>
  </si>
  <si>
    <t>松元　利幸</t>
  </si>
  <si>
    <t>渡辺　貞夫</t>
  </si>
  <si>
    <t>ウニクスボウル</t>
  </si>
  <si>
    <t>小島　喜己</t>
  </si>
  <si>
    <t>新狭山グランドボウル</t>
  </si>
  <si>
    <t>和田　秋一</t>
  </si>
  <si>
    <t>平山　譲二</t>
  </si>
  <si>
    <t>ﾌｫｰﾗﾑﾎﾞｳﾙ</t>
  </si>
  <si>
    <t>重﨑　孝法</t>
  </si>
  <si>
    <t>Pro Shop Shigesaki</t>
  </si>
  <si>
    <t>加川　興年</t>
  </si>
  <si>
    <t>可部ボウル</t>
  </si>
  <si>
    <t>藤原　紀仁</t>
  </si>
  <si>
    <t>Ｔ.Tボウル岡山ｼﾞｮｲﾎﾟﾘｽ</t>
  </si>
  <si>
    <t>B-024</t>
  </si>
  <si>
    <t>太田　隆昌</t>
  </si>
  <si>
    <t>宏榮ボウル</t>
  </si>
  <si>
    <t>向井　宏哉</t>
  </si>
  <si>
    <t>加藤　祥治</t>
  </si>
  <si>
    <t>大成ボウリングセンター</t>
  </si>
  <si>
    <t>B-033</t>
  </si>
  <si>
    <t>武藤　伸</t>
  </si>
  <si>
    <t>志摩　高史</t>
    <rPh sb="0" eb="2">
      <t>シマ</t>
    </rPh>
    <rPh sb="3" eb="5">
      <t>タカシ</t>
    </rPh>
    <phoneticPr fontId="2"/>
  </si>
  <si>
    <t>両備ボウル</t>
  </si>
  <si>
    <t>白浜　勇多</t>
  </si>
  <si>
    <t>港北とうきゅうボウル</t>
  </si>
  <si>
    <t>榎　　大成</t>
  </si>
  <si>
    <t>スポルト北九州</t>
  </si>
  <si>
    <t>小島　孝司</t>
  </si>
  <si>
    <t>高田　直寛</t>
  </si>
  <si>
    <t>タックボウルスマイル</t>
  </si>
  <si>
    <t>佐藤　誠士</t>
  </si>
  <si>
    <t>プロショッププラスミュー</t>
  </si>
  <si>
    <t>津野　泰治</t>
  </si>
  <si>
    <t>浅野　慎介</t>
  </si>
  <si>
    <t>藤枝グランドボウル</t>
  </si>
  <si>
    <t>長谷川　裕之</t>
  </si>
  <si>
    <t>コロナキャットボウル安城店</t>
  </si>
  <si>
    <t>土谷　　翼</t>
  </si>
  <si>
    <t>ボウル北見</t>
  </si>
  <si>
    <t>田中　匡康</t>
  </si>
  <si>
    <t>T.TBOWL長浜ｽﾌﾟﾘﾝｸﾞﾚｰﾝｽﾞ</t>
  </si>
  <si>
    <t>池元　克美</t>
  </si>
  <si>
    <t>宗像シティボウル</t>
  </si>
  <si>
    <t>袴田　容章</t>
  </si>
  <si>
    <t>ローヤルボウル</t>
  </si>
  <si>
    <t>中村　和央</t>
  </si>
  <si>
    <t>中橋　誠司</t>
  </si>
  <si>
    <t>二宮　達哉</t>
  </si>
  <si>
    <t>中山　和幸</t>
  </si>
  <si>
    <t>東海林　忠勝</t>
  </si>
  <si>
    <t>東京ポートボウル</t>
  </si>
  <si>
    <t>須山　茂朗</t>
  </si>
  <si>
    <t>ヒサカプロショップ</t>
  </si>
  <si>
    <t>ドリル日</t>
    <rPh sb="3" eb="4">
      <t>ニチ</t>
    </rPh>
    <phoneticPr fontId="2"/>
  </si>
  <si>
    <t>片山　寛史</t>
    <rPh sb="0" eb="2">
      <t>カタヤマ</t>
    </rPh>
    <rPh sb="3" eb="4">
      <t>カン</t>
    </rPh>
    <rPh sb="4" eb="5">
      <t>シ</t>
    </rPh>
    <phoneticPr fontId="2"/>
  </si>
  <si>
    <t>(一社）京都府ボウリング連盟</t>
    <rPh sb="1" eb="2">
      <t>イチ</t>
    </rPh>
    <rPh sb="2" eb="3">
      <t>シャ</t>
    </rPh>
    <rPh sb="4" eb="7">
      <t>キョウトフ</t>
    </rPh>
    <rPh sb="12" eb="14">
      <t>レンメイ</t>
    </rPh>
    <phoneticPr fontId="2"/>
  </si>
  <si>
    <t>稲垣　正美</t>
    <rPh sb="0" eb="2">
      <t>イナガキ</t>
    </rPh>
    <rPh sb="3" eb="5">
      <t>マサミ</t>
    </rPh>
    <phoneticPr fontId="2"/>
  </si>
  <si>
    <t>石野　裕也</t>
    <rPh sb="0" eb="2">
      <t>イシノ</t>
    </rPh>
    <rPh sb="3" eb="4">
      <t>ユウ</t>
    </rPh>
    <rPh sb="4" eb="5">
      <t>ヤ</t>
    </rPh>
    <phoneticPr fontId="2"/>
  </si>
  <si>
    <t>宮田　澄子</t>
    <rPh sb="0" eb="2">
      <t>ミヤタ</t>
    </rPh>
    <phoneticPr fontId="2"/>
  </si>
  <si>
    <t>森田　英一</t>
    <rPh sb="0" eb="2">
      <t>モリタ</t>
    </rPh>
    <rPh sb="3" eb="5">
      <t>エイイチ</t>
    </rPh>
    <phoneticPr fontId="2"/>
  </si>
  <si>
    <t>石橋　孝</t>
    <rPh sb="0" eb="2">
      <t>イシバシ</t>
    </rPh>
    <rPh sb="3" eb="4">
      <t>タカシ</t>
    </rPh>
    <phoneticPr fontId="2"/>
  </si>
  <si>
    <t>今塩屋　忍</t>
    <rPh sb="0" eb="1">
      <t>イマ</t>
    </rPh>
    <rPh sb="1" eb="2">
      <t>シオ</t>
    </rPh>
    <rPh sb="2" eb="3">
      <t>ヤ</t>
    </rPh>
    <rPh sb="4" eb="5">
      <t>シノブ</t>
    </rPh>
    <phoneticPr fontId="2"/>
  </si>
  <si>
    <t>吉祥院ボウル</t>
    <rPh sb="0" eb="2">
      <t>キッショウ</t>
    </rPh>
    <rPh sb="2" eb="3">
      <t>イン</t>
    </rPh>
    <phoneticPr fontId="2"/>
  </si>
  <si>
    <t>月岡　巌</t>
    <rPh sb="0" eb="2">
      <t>ツキオカ</t>
    </rPh>
    <rPh sb="3" eb="4">
      <t>イワオ</t>
    </rPh>
    <phoneticPr fontId="2"/>
  </si>
  <si>
    <t>松本　浩二</t>
    <rPh sb="3" eb="5">
      <t>コウジ</t>
    </rPh>
    <phoneticPr fontId="2"/>
  </si>
  <si>
    <t>津村　喜久雄</t>
    <rPh sb="0" eb="2">
      <t>ツムラ</t>
    </rPh>
    <rPh sb="3" eb="6">
      <t>キクオ</t>
    </rPh>
    <phoneticPr fontId="2"/>
  </si>
  <si>
    <t>王子　光生</t>
    <rPh sb="0" eb="2">
      <t>オウジ</t>
    </rPh>
    <rPh sb="3" eb="5">
      <t>ミツオ</t>
    </rPh>
    <phoneticPr fontId="2"/>
  </si>
  <si>
    <t>吉田　孝二</t>
    <rPh sb="0" eb="2">
      <t>ヨシダ</t>
    </rPh>
    <rPh sb="3" eb="5">
      <t>コウジ</t>
    </rPh>
    <phoneticPr fontId="2"/>
  </si>
  <si>
    <t>川村　裕紀</t>
    <rPh sb="0" eb="2">
      <t>カワムラ</t>
    </rPh>
    <rPh sb="3" eb="5">
      <t>ヒロキ</t>
    </rPh>
    <phoneticPr fontId="2"/>
  </si>
  <si>
    <t>門田　智和</t>
    <rPh sb="0" eb="2">
      <t>カドタ</t>
    </rPh>
    <rPh sb="3" eb="5">
      <t>トモカズ</t>
    </rPh>
    <phoneticPr fontId="2"/>
  </si>
  <si>
    <t>河村　幸三</t>
    <rPh sb="0" eb="2">
      <t>カワムラ</t>
    </rPh>
    <rPh sb="3" eb="5">
      <t>コウゾウ</t>
    </rPh>
    <phoneticPr fontId="2"/>
  </si>
  <si>
    <t>上瀬戸　政樹</t>
    <rPh sb="0" eb="1">
      <t>ウエ</t>
    </rPh>
    <rPh sb="1" eb="3">
      <t>セト</t>
    </rPh>
    <rPh sb="4" eb="6">
      <t>マサキ</t>
    </rPh>
    <phoneticPr fontId="2"/>
  </si>
  <si>
    <t>森　大彦</t>
    <rPh sb="0" eb="1">
      <t>モリ</t>
    </rPh>
    <rPh sb="2" eb="3">
      <t>ダイ</t>
    </rPh>
    <rPh sb="3" eb="4">
      <t>ヒコ</t>
    </rPh>
    <phoneticPr fontId="2"/>
  </si>
  <si>
    <t>崎山　俊一</t>
    <rPh sb="0" eb="2">
      <t>サキヤマ</t>
    </rPh>
    <rPh sb="3" eb="4">
      <t>シュン</t>
    </rPh>
    <rPh sb="4" eb="5">
      <t>イチ</t>
    </rPh>
    <phoneticPr fontId="2"/>
  </si>
  <si>
    <t>松尾　紗妃</t>
    <rPh sb="0" eb="2">
      <t>マツオ</t>
    </rPh>
    <rPh sb="3" eb="4">
      <t>サ</t>
    </rPh>
    <rPh sb="4" eb="5">
      <t>ヒ</t>
    </rPh>
    <phoneticPr fontId="2"/>
  </si>
  <si>
    <t>平山　陽一</t>
    <rPh sb="0" eb="2">
      <t>ヒラヤマ</t>
    </rPh>
    <rPh sb="3" eb="5">
      <t>ヨウイチ</t>
    </rPh>
    <phoneticPr fontId="2"/>
  </si>
  <si>
    <t>グランドボウル山科</t>
    <rPh sb="7" eb="9">
      <t>ヤマシナ</t>
    </rPh>
    <phoneticPr fontId="2"/>
  </si>
  <si>
    <t>林　大介</t>
    <rPh sb="0" eb="1">
      <t>ハヤシ</t>
    </rPh>
    <rPh sb="2" eb="4">
      <t>ダイスケ</t>
    </rPh>
    <phoneticPr fontId="2"/>
  </si>
  <si>
    <t>河東　成祐</t>
    <rPh sb="0" eb="1">
      <t>カワ</t>
    </rPh>
    <rPh sb="1" eb="2">
      <t>ヒガシ</t>
    </rPh>
    <rPh sb="3" eb="4">
      <t>セイ</t>
    </rPh>
    <rPh sb="4" eb="5">
      <t>ユウ</t>
    </rPh>
    <phoneticPr fontId="2"/>
  </si>
  <si>
    <t>豊田　ハルコ</t>
    <phoneticPr fontId="2"/>
  </si>
  <si>
    <t>高城　明文</t>
    <rPh sb="0" eb="2">
      <t>タカシロ</t>
    </rPh>
    <rPh sb="3" eb="5">
      <t>アキフミ</t>
    </rPh>
    <phoneticPr fontId="2"/>
  </si>
  <si>
    <t>前田　明宏</t>
    <rPh sb="0" eb="2">
      <t>マエダ</t>
    </rPh>
    <rPh sb="3" eb="5">
      <t>アキヒロ</t>
    </rPh>
    <phoneticPr fontId="2"/>
  </si>
  <si>
    <t>プロショップM</t>
    <phoneticPr fontId="2"/>
  </si>
  <si>
    <t>山村　善寿</t>
    <rPh sb="0" eb="2">
      <t>ヤマムラ</t>
    </rPh>
    <rPh sb="3" eb="4">
      <t>ゼン</t>
    </rPh>
    <rPh sb="4" eb="5">
      <t>ジュ</t>
    </rPh>
    <phoneticPr fontId="2"/>
  </si>
  <si>
    <t>山木　竜也</t>
    <rPh sb="0" eb="2">
      <t>ヤマキ</t>
    </rPh>
    <rPh sb="3" eb="4">
      <t>リュウ</t>
    </rPh>
    <rPh sb="4" eb="5">
      <t>ヤ</t>
    </rPh>
    <phoneticPr fontId="2"/>
  </si>
  <si>
    <t>呉竹　博之</t>
    <rPh sb="0" eb="2">
      <t>クレタケ</t>
    </rPh>
    <rPh sb="3" eb="5">
      <t>ヒロユキ</t>
    </rPh>
    <phoneticPr fontId="2"/>
  </si>
  <si>
    <t>中岸　潤一</t>
    <rPh sb="0" eb="2">
      <t>ナカギシ</t>
    </rPh>
    <rPh sb="3" eb="5">
      <t>ジュンイチ</t>
    </rPh>
    <phoneticPr fontId="2"/>
  </si>
  <si>
    <t>真井　寛樹</t>
    <rPh sb="0" eb="1">
      <t>マ</t>
    </rPh>
    <rPh sb="1" eb="2">
      <t>イ</t>
    </rPh>
    <rPh sb="3" eb="5">
      <t>ヒロキ</t>
    </rPh>
    <phoneticPr fontId="2"/>
  </si>
  <si>
    <t>笹田　泰裕</t>
    <rPh sb="0" eb="2">
      <t>ササダ</t>
    </rPh>
    <rPh sb="3" eb="5">
      <t>ヤスヒロ</t>
    </rPh>
    <phoneticPr fontId="2"/>
  </si>
  <si>
    <t>高木　宏彰</t>
    <rPh sb="0" eb="2">
      <t>タカギ</t>
    </rPh>
    <rPh sb="3" eb="4">
      <t>ヒロ</t>
    </rPh>
    <rPh sb="4" eb="5">
      <t>ショウ</t>
    </rPh>
    <phoneticPr fontId="2"/>
  </si>
  <si>
    <t>太田　貴久</t>
    <rPh sb="0" eb="2">
      <t>オオタ</t>
    </rPh>
    <rPh sb="3" eb="5">
      <t>タカヒサ</t>
    </rPh>
    <phoneticPr fontId="2"/>
  </si>
  <si>
    <t>犬飼　健志</t>
    <rPh sb="0" eb="2">
      <t>イヌカイ</t>
    </rPh>
    <rPh sb="3" eb="4">
      <t>ケン</t>
    </rPh>
    <rPh sb="4" eb="5">
      <t>シ</t>
    </rPh>
    <phoneticPr fontId="2"/>
  </si>
  <si>
    <t>山口　和美</t>
    <rPh sb="0" eb="2">
      <t>ヤマグチ</t>
    </rPh>
    <rPh sb="3" eb="5">
      <t>カズミ</t>
    </rPh>
    <phoneticPr fontId="2"/>
  </si>
  <si>
    <t>福丸　哲平</t>
    <rPh sb="0" eb="2">
      <t>フクマル</t>
    </rPh>
    <rPh sb="3" eb="5">
      <t>テッペイ</t>
    </rPh>
    <phoneticPr fontId="2"/>
  </si>
  <si>
    <t>古藤　茂十</t>
    <rPh sb="0" eb="1">
      <t>フル</t>
    </rPh>
    <rPh sb="1" eb="2">
      <t>フジ</t>
    </rPh>
    <rPh sb="3" eb="4">
      <t>シゲ</t>
    </rPh>
    <rPh sb="4" eb="5">
      <t>ジュウ</t>
    </rPh>
    <phoneticPr fontId="2"/>
  </si>
  <si>
    <t>高橋　　富</t>
    <rPh sb="0" eb="2">
      <t>タカハシ</t>
    </rPh>
    <rPh sb="4" eb="5">
      <t>トミ</t>
    </rPh>
    <phoneticPr fontId="2"/>
  </si>
  <si>
    <t>森　　大彦</t>
    <rPh sb="0" eb="1">
      <t>モリ</t>
    </rPh>
    <rPh sb="3" eb="4">
      <t>オオ</t>
    </rPh>
    <rPh sb="4" eb="5">
      <t>ヒコ</t>
    </rPh>
    <phoneticPr fontId="2"/>
  </si>
  <si>
    <t>菅生　和雄</t>
    <rPh sb="0" eb="2">
      <t>スガオ</t>
    </rPh>
    <rPh sb="3" eb="5">
      <t>カズオ</t>
    </rPh>
    <phoneticPr fontId="2"/>
  </si>
  <si>
    <t>河東　成祐</t>
    <rPh sb="0" eb="2">
      <t>カワヒガシ</t>
    </rPh>
    <rPh sb="3" eb="4">
      <t>ナ</t>
    </rPh>
    <rPh sb="4" eb="5">
      <t>ユウ</t>
    </rPh>
    <phoneticPr fontId="2"/>
  </si>
  <si>
    <t>谷口　隆紀</t>
    <rPh sb="4" eb="5">
      <t>オサム</t>
    </rPh>
    <phoneticPr fontId="2"/>
  </si>
  <si>
    <t>吉田　孝二</t>
    <rPh sb="0" eb="2">
      <t>ヨシダ</t>
    </rPh>
    <rPh sb="3" eb="4">
      <t>タカシ</t>
    </rPh>
    <rPh sb="4" eb="5">
      <t>ニ</t>
    </rPh>
    <phoneticPr fontId="2"/>
  </si>
  <si>
    <t>三尾　直輝</t>
    <rPh sb="0" eb="2">
      <t>ミオ</t>
    </rPh>
    <rPh sb="3" eb="4">
      <t>ナオ</t>
    </rPh>
    <rPh sb="4" eb="5">
      <t>テル</t>
    </rPh>
    <phoneticPr fontId="36"/>
  </si>
  <si>
    <t>河津　亨至</t>
    <rPh sb="0" eb="1">
      <t>カワ</t>
    </rPh>
    <rPh sb="1" eb="2">
      <t>ツ</t>
    </rPh>
    <rPh sb="3" eb="4">
      <t>キョウ</t>
    </rPh>
    <rPh sb="4" eb="5">
      <t>シ</t>
    </rPh>
    <phoneticPr fontId="36"/>
  </si>
  <si>
    <t xml:space="preserve"> </t>
    <phoneticPr fontId="36"/>
  </si>
  <si>
    <t>藤井　大輔</t>
    <rPh sb="3" eb="5">
      <t>ダイスケ</t>
    </rPh>
    <phoneticPr fontId="36"/>
  </si>
  <si>
    <t>池永　英親</t>
    <rPh sb="0" eb="2">
      <t>イケナガ</t>
    </rPh>
    <rPh sb="3" eb="4">
      <t>ヒデ</t>
    </rPh>
    <rPh sb="4" eb="5">
      <t>オヤ</t>
    </rPh>
    <phoneticPr fontId="36"/>
  </si>
  <si>
    <t>吉川　伸一</t>
    <rPh sb="0" eb="2">
      <t>ヨシカワ</t>
    </rPh>
    <rPh sb="3" eb="5">
      <t>シンイチ</t>
    </rPh>
    <phoneticPr fontId="36"/>
  </si>
  <si>
    <t>上田　晋也</t>
    <rPh sb="0" eb="2">
      <t>ウエダ</t>
    </rPh>
    <rPh sb="3" eb="5">
      <t>シンヤ</t>
    </rPh>
    <phoneticPr fontId="36"/>
  </si>
  <si>
    <t>長谷川　清忠</t>
    <rPh sb="0" eb="3">
      <t>ハセガワ</t>
    </rPh>
    <rPh sb="4" eb="5">
      <t>キヨシ</t>
    </rPh>
    <rPh sb="5" eb="6">
      <t>タダシ</t>
    </rPh>
    <phoneticPr fontId="36"/>
  </si>
  <si>
    <t>大城 ｸﾗｳﾃﾞｨｵ</t>
  </si>
  <si>
    <t>S015</t>
    <phoneticPr fontId="36"/>
  </si>
  <si>
    <t>山本　数哉</t>
    <rPh sb="0" eb="2">
      <t>ヤマモト</t>
    </rPh>
    <rPh sb="3" eb="5">
      <t>カズヤ</t>
    </rPh>
    <phoneticPr fontId="36"/>
  </si>
  <si>
    <t>武本　真明</t>
    <rPh sb="0" eb="2">
      <t>タケモト</t>
    </rPh>
    <rPh sb="3" eb="4">
      <t>シン</t>
    </rPh>
    <rPh sb="4" eb="5">
      <t>アキラ</t>
    </rPh>
    <phoneticPr fontId="36"/>
  </si>
  <si>
    <t>ＷＴＢＡ
公認</t>
    <rPh sb="5" eb="7">
      <t>コウニン</t>
    </rPh>
    <phoneticPr fontId="2"/>
  </si>
  <si>
    <t>ドリラー
No</t>
    <phoneticPr fontId="2"/>
  </si>
  <si>
    <t>ドリラー
名</t>
    <rPh sb="5" eb="6">
      <t>メイ</t>
    </rPh>
    <phoneticPr fontId="2"/>
  </si>
  <si>
    <t>ＪＢＣ
公認</t>
    <rPh sb="4" eb="6">
      <t>コウニン</t>
    </rPh>
    <phoneticPr fontId="2"/>
  </si>
  <si>
    <t>プラグ
数</t>
    <rPh sb="4" eb="5">
      <t>スウ</t>
    </rPh>
    <phoneticPr fontId="2"/>
  </si>
  <si>
    <t>〇</t>
    <phoneticPr fontId="2"/>
  </si>
  <si>
    <t>林　進</t>
    <rPh sb="0" eb="1">
      <t>ハヤシ</t>
    </rPh>
    <rPh sb="2" eb="3">
      <t>ススム</t>
    </rPh>
    <phoneticPr fontId="36"/>
  </si>
  <si>
    <t>成田　真由美</t>
    <rPh sb="0" eb="2">
      <t>ナリタ</t>
    </rPh>
    <rPh sb="3" eb="6">
      <t>マユミ</t>
    </rPh>
    <phoneticPr fontId="36"/>
  </si>
  <si>
    <t>増田　義夫</t>
    <rPh sb="0" eb="2">
      <t>マスダ</t>
    </rPh>
    <rPh sb="3" eb="5">
      <t>ヨシオ</t>
    </rPh>
    <phoneticPr fontId="36"/>
  </si>
  <si>
    <t>岡田　善行</t>
    <rPh sb="0" eb="2">
      <t>オカダ</t>
    </rPh>
    <phoneticPr fontId="36"/>
  </si>
  <si>
    <t>芦川　和義</t>
    <rPh sb="0" eb="2">
      <t>アシカワ</t>
    </rPh>
    <rPh sb="3" eb="4">
      <t>ワ</t>
    </rPh>
    <rPh sb="4" eb="5">
      <t>ギ</t>
    </rPh>
    <phoneticPr fontId="2"/>
  </si>
  <si>
    <t>一澤　徹</t>
    <rPh sb="0" eb="2">
      <t>イチザワ</t>
    </rPh>
    <rPh sb="3" eb="4">
      <t>テツ</t>
    </rPh>
    <phoneticPr fontId="36"/>
  </si>
  <si>
    <t>小林　慎太郎</t>
    <rPh sb="0" eb="2">
      <t>コバヤシ</t>
    </rPh>
    <rPh sb="3" eb="6">
      <t>シンタロウ</t>
    </rPh>
    <phoneticPr fontId="36"/>
  </si>
  <si>
    <t>長谷川　暢也</t>
    <rPh sb="4" eb="5">
      <t>ヨウ</t>
    </rPh>
    <rPh sb="5" eb="6">
      <t>ヤ</t>
    </rPh>
    <phoneticPr fontId="36"/>
  </si>
  <si>
    <t>長沼 　航</t>
    <rPh sb="0" eb="2">
      <t>ナガヌマ</t>
    </rPh>
    <rPh sb="4" eb="5">
      <t>コウ</t>
    </rPh>
    <phoneticPr fontId="2"/>
  </si>
  <si>
    <t>後　 充人</t>
    <rPh sb="0" eb="1">
      <t>ウシ</t>
    </rPh>
    <rPh sb="3" eb="4">
      <t>ジュウ</t>
    </rPh>
    <rPh sb="4" eb="5">
      <t>ヒト</t>
    </rPh>
    <phoneticPr fontId="36"/>
  </si>
  <si>
    <t>伊吹　太陽</t>
    <rPh sb="0" eb="2">
      <t>イブキ</t>
    </rPh>
    <rPh sb="3" eb="5">
      <t>タイヨウ</t>
    </rPh>
    <phoneticPr fontId="36"/>
  </si>
  <si>
    <t>古賀　直充</t>
    <rPh sb="0" eb="2">
      <t>コガ</t>
    </rPh>
    <rPh sb="3" eb="5">
      <t>ナオミツ</t>
    </rPh>
    <phoneticPr fontId="36"/>
  </si>
  <si>
    <t>奥田　晃二</t>
    <rPh sb="0" eb="2">
      <t>オクダ</t>
    </rPh>
    <rPh sb="3" eb="5">
      <t>コウジ</t>
    </rPh>
    <phoneticPr fontId="36"/>
  </si>
  <si>
    <t>奥田　晃二</t>
    <rPh sb="0" eb="2">
      <t>オクダ</t>
    </rPh>
    <rPh sb="3" eb="4">
      <t>アキラ</t>
    </rPh>
    <rPh sb="4" eb="5">
      <t>ニ</t>
    </rPh>
    <phoneticPr fontId="36"/>
  </si>
  <si>
    <t>日坂　義人</t>
    <phoneticPr fontId="36"/>
  </si>
  <si>
    <t>s015</t>
    <phoneticPr fontId="36"/>
  </si>
  <si>
    <t>芦田　利行</t>
    <rPh sb="0" eb="2">
      <t>アシダ</t>
    </rPh>
    <rPh sb="3" eb="5">
      <t>トシユキ</t>
    </rPh>
    <phoneticPr fontId="36"/>
  </si>
  <si>
    <t>鍵野　隆</t>
    <rPh sb="0" eb="2">
      <t>カギノ</t>
    </rPh>
    <rPh sb="3" eb="4">
      <t>タカシ</t>
    </rPh>
    <phoneticPr fontId="36"/>
  </si>
  <si>
    <t>内藤　慎之介</t>
    <rPh sb="0" eb="2">
      <t>ナイトウ</t>
    </rPh>
    <rPh sb="3" eb="6">
      <t>シンノスケ</t>
    </rPh>
    <phoneticPr fontId="36"/>
  </si>
  <si>
    <t>B81</t>
    <phoneticPr fontId="36"/>
  </si>
  <si>
    <t>山田　潤</t>
    <rPh sb="0" eb="2">
      <t>ヤマダ</t>
    </rPh>
    <rPh sb="3" eb="4">
      <t>ジュン</t>
    </rPh>
    <phoneticPr fontId="36"/>
  </si>
  <si>
    <t>櫻田　大善</t>
    <rPh sb="0" eb="1">
      <t>サクラ</t>
    </rPh>
    <rPh sb="1" eb="2">
      <t>タ</t>
    </rPh>
    <rPh sb="3" eb="4">
      <t>オオ</t>
    </rPh>
    <rPh sb="4" eb="5">
      <t>ゼン</t>
    </rPh>
    <phoneticPr fontId="36"/>
  </si>
  <si>
    <t>検査員No</t>
    <rPh sb="0" eb="3">
      <t>ケンサイン</t>
    </rPh>
    <phoneticPr fontId="2"/>
  </si>
  <si>
    <t>担当検査員</t>
    <rPh sb="0" eb="2">
      <t>タントウ</t>
    </rPh>
    <rPh sb="2" eb="5">
      <t>ケンサイン</t>
    </rPh>
    <phoneticPr fontId="2"/>
  </si>
  <si>
    <t>大会名</t>
    <rPh sb="0" eb="2">
      <t>タイカイ</t>
    </rPh>
    <rPh sb="2" eb="3">
      <t>メイ</t>
    </rPh>
    <phoneticPr fontId="2"/>
  </si>
  <si>
    <t>個数</t>
    <rPh sb="0" eb="2">
      <t>コスウ</t>
    </rPh>
    <phoneticPr fontId="2"/>
  </si>
  <si>
    <t>村上　正人</t>
    <rPh sb="0" eb="2">
      <t>ムラカミ</t>
    </rPh>
    <rPh sb="3" eb="5">
      <t>マサト</t>
    </rPh>
    <phoneticPr fontId="36"/>
  </si>
  <si>
    <t>渡邊　純一</t>
    <rPh sb="0" eb="2">
      <t>ワタナベ</t>
    </rPh>
    <rPh sb="3" eb="5">
      <t>ジュンイチ</t>
    </rPh>
    <phoneticPr fontId="36"/>
  </si>
  <si>
    <t>福家　英樹</t>
    <rPh sb="0" eb="2">
      <t>フケ</t>
    </rPh>
    <rPh sb="3" eb="5">
      <t>ヒデキ</t>
    </rPh>
    <phoneticPr fontId="36"/>
  </si>
  <si>
    <t>PhysiX Power Elite Blue</t>
    <phoneticPr fontId="2"/>
  </si>
  <si>
    <t>甲部　宗男</t>
    <rPh sb="0" eb="1">
      <t>コウ</t>
    </rPh>
    <rPh sb="1" eb="2">
      <t>ベ</t>
    </rPh>
    <rPh sb="3" eb="5">
      <t>ムネオ</t>
    </rPh>
    <phoneticPr fontId="36"/>
  </si>
  <si>
    <t>舩戸　聡志</t>
    <rPh sb="0" eb="2">
      <t>フナト</t>
    </rPh>
    <rPh sb="3" eb="5">
      <t>サトシ</t>
    </rPh>
    <phoneticPr fontId="36"/>
  </si>
  <si>
    <t>茨木　和男</t>
    <rPh sb="0" eb="2">
      <t>イバラキ</t>
    </rPh>
    <rPh sb="3" eb="5">
      <t>カズオ</t>
    </rPh>
    <phoneticPr fontId="36"/>
  </si>
  <si>
    <t>蒲田　克樹</t>
    <rPh sb="0" eb="2">
      <t>カバタ</t>
    </rPh>
    <rPh sb="3" eb="4">
      <t>カツ</t>
    </rPh>
    <rPh sb="4" eb="5">
      <t>ジュ</t>
    </rPh>
    <phoneticPr fontId="36"/>
  </si>
  <si>
    <t>例</t>
    <rPh sb="0" eb="1">
      <t>レイ</t>
    </rPh>
    <phoneticPr fontId="2"/>
  </si>
  <si>
    <t>京都　太郎</t>
    <rPh sb="0" eb="2">
      <t>キョウト</t>
    </rPh>
    <rPh sb="3" eb="5">
      <t>タロウ</t>
    </rPh>
    <phoneticPr fontId="2"/>
  </si>
  <si>
    <t>01000</t>
    <phoneticPr fontId="2"/>
  </si>
  <si>
    <t>ＫＢＦ</t>
    <phoneticPr fontId="2"/>
  </si>
  <si>
    <t>21ABC02D059</t>
    <phoneticPr fontId="2"/>
  </si>
  <si>
    <t>都　次郎</t>
    <rPh sb="0" eb="1">
      <t>ミヤコ</t>
    </rPh>
    <rPh sb="2" eb="4">
      <t>ジロウ</t>
    </rPh>
    <phoneticPr fontId="2"/>
  </si>
  <si>
    <t>上洛　三太</t>
    <rPh sb="0" eb="2">
      <t>ジョウラク</t>
    </rPh>
    <rPh sb="3" eb="5">
      <t>サンタ</t>
    </rPh>
    <phoneticPr fontId="2"/>
  </si>
  <si>
    <t>KBF月例</t>
    <rPh sb="3" eb="5">
      <t>ゲツレイ</t>
    </rPh>
    <phoneticPr fontId="2"/>
  </si>
  <si>
    <t>※ボウル名、ボウル検査員Noは、全日本ボウリング協会のHPで確認お願いします。</t>
    <rPh sb="4" eb="5">
      <t>メイ</t>
    </rPh>
    <rPh sb="9" eb="12">
      <t>ケンサイン</t>
    </rPh>
    <rPh sb="16" eb="19">
      <t>ゼンニホン</t>
    </rPh>
    <rPh sb="24" eb="26">
      <t>キョウカイ</t>
    </rPh>
    <rPh sb="30" eb="32">
      <t>カクニン</t>
    </rPh>
    <rPh sb="33" eb="3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</si>
</sst>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0_);[Red]\(#,##0.00\)"/>
    <numFmt numFmtId="178" formatCode="0000"/>
  </numFmts>
  <fonts count="44"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3.5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7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5"/>
      <color indexed="30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4" borderId="3" xfId="1" applyFont="1" applyFill="1" applyBorder="1" applyAlignment="1">
      <alignment horizontal="center" wrapText="1"/>
    </xf>
    <xf numFmtId="178" fontId="23" fillId="4" borderId="3" xfId="1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7" fillId="0" borderId="0" xfId="0" applyFont="1">
      <alignment vertical="center"/>
    </xf>
    <xf numFmtId="0" fontId="0" fillId="2" borderId="0" xfId="0" applyFill="1">
      <alignment vertical="center"/>
    </xf>
    <xf numFmtId="178" fontId="23" fillId="5" borderId="3" xfId="1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0" fontId="13" fillId="2" borderId="0" xfId="0" applyFont="1" applyFill="1" applyAlignment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wrapText="1"/>
      <protection locked="0"/>
    </xf>
    <xf numFmtId="0" fontId="24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distributed" vertical="center"/>
      <protection locked="0"/>
    </xf>
    <xf numFmtId="0" fontId="15" fillId="0" borderId="0" xfId="0" applyFont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horizontal="distributed" vertical="center"/>
      <protection locked="0"/>
    </xf>
    <xf numFmtId="0" fontId="33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distributed" vertical="center"/>
      <protection locked="0"/>
    </xf>
    <xf numFmtId="0" fontId="34" fillId="0" borderId="0" xfId="0" applyFont="1" applyAlignment="1" applyProtection="1">
      <alignment horizontal="distributed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3" fillId="7" borderId="3" xfId="1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shrinkToFit="1"/>
    </xf>
    <xf numFmtId="0" fontId="33" fillId="0" borderId="0" xfId="0" applyFont="1" applyAlignment="1">
      <alignment vertical="center"/>
    </xf>
    <xf numFmtId="0" fontId="22" fillId="0" borderId="0" xfId="0" applyFont="1" applyAlignment="1" applyProtection="1">
      <alignment vertical="top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 applyProtection="1">
      <alignment horizontal="left" vertical="center"/>
      <protection locked="0"/>
    </xf>
    <xf numFmtId="0" fontId="41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49" fontId="39" fillId="5" borderId="0" xfId="0" applyNumberFormat="1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 shrinkToFit="1"/>
    </xf>
    <xf numFmtId="0" fontId="39" fillId="5" borderId="0" xfId="0" applyFont="1" applyFill="1" applyAlignment="1">
      <alignment horizontal="center" vertical="center" wrapText="1"/>
    </xf>
    <xf numFmtId="177" fontId="3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wrapText="1"/>
    </xf>
    <xf numFmtId="177" fontId="41" fillId="0" borderId="0" xfId="0" applyNumberFormat="1" applyFont="1" applyAlignment="1">
      <alignment horizontal="center" vertical="center" wrapText="1"/>
    </xf>
    <xf numFmtId="177" fontId="4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indent="1" shrinkToFit="1"/>
    </xf>
    <xf numFmtId="0" fontId="1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4" fillId="6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3" fillId="0" borderId="6" xfId="0" applyFont="1" applyBorder="1" applyAlignment="1" applyProtection="1">
      <alignment horizontal="center" vertical="center"/>
      <protection locked="0"/>
    </xf>
    <xf numFmtId="0" fontId="43" fillId="0" borderId="15" xfId="0" applyFont="1" applyBorder="1" applyAlignment="1" applyProtection="1">
      <alignment horizontal="center" vertical="center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3" fillId="0" borderId="4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>
      <alignment horizontal="center" vertical="center"/>
    </xf>
    <xf numFmtId="0" fontId="33" fillId="0" borderId="0" xfId="0" applyFont="1" applyAlignment="1" applyProtection="1">
      <alignment horizontal="right" vertical="center"/>
      <protection locked="0"/>
    </xf>
    <xf numFmtId="0" fontId="33" fillId="0" borderId="0" xfId="0" applyFont="1" applyAlignment="1" applyProtection="1">
      <alignment horizontal="left" vertical="center" indent="1"/>
      <protection locked="0"/>
    </xf>
    <xf numFmtId="0" fontId="3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top"/>
      <protection locked="0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topLeftCell="B1" zoomScale="90" zoomScaleNormal="90" workbookViewId="0">
      <pane ySplit="2" topLeftCell="A3" activePane="bottomLeft" state="frozen"/>
      <selection activeCell="B1" sqref="B1"/>
      <selection pane="bottomLeft" activeCell="J11" sqref="J11"/>
    </sheetView>
  </sheetViews>
  <sheetFormatPr baseColWidth="10" defaultColWidth="9.19921875" defaultRowHeight="13.5" customHeight="1"/>
  <cols>
    <col min="1" max="1" width="3.796875" style="6" hidden="1" customWidth="1"/>
    <col min="2" max="2" width="5.19921875" style="6" customWidth="1"/>
    <col min="3" max="3" width="12.59765625" style="6" customWidth="1"/>
    <col min="4" max="4" width="4.796875" style="6" bestFit="1" customWidth="1"/>
    <col min="5" max="5" width="2.59765625" style="74" hidden="1" customWidth="1"/>
    <col min="6" max="6" width="3.796875" style="6" bestFit="1" customWidth="1"/>
    <col min="7" max="7" width="3.19921875" style="74" hidden="1" customWidth="1"/>
    <col min="8" max="8" width="7.19921875" style="8" bestFit="1" customWidth="1"/>
    <col min="9" max="9" width="12.19921875" style="82" hidden="1" customWidth="1"/>
    <col min="10" max="10" width="27.796875" style="86" customWidth="1"/>
    <col min="11" max="11" width="15.19921875" style="9" bestFit="1" customWidth="1"/>
    <col min="12" max="12" width="6.59765625" style="89" customWidth="1"/>
    <col min="13" max="13" width="13" style="89" bestFit="1" customWidth="1"/>
    <col min="14" max="16" width="5.796875" style="82" customWidth="1"/>
    <col min="17" max="17" width="7.19921875" style="6" customWidth="1"/>
    <col min="18" max="18" width="6.19921875" style="6" customWidth="1"/>
    <col min="19" max="19" width="5.796875" style="6" customWidth="1"/>
    <col min="20" max="20" width="4.796875" style="6" customWidth="1"/>
    <col min="21" max="21" width="6.796875" style="78" customWidth="1"/>
    <col min="22" max="22" width="5.19921875" style="6" customWidth="1"/>
    <col min="23" max="23" width="6.3984375" style="6" customWidth="1"/>
    <col min="24" max="24" width="5.59765625" style="6" customWidth="1"/>
    <col min="25" max="25" width="9.19921875" style="86"/>
    <col min="26" max="26" width="12.19921875" style="86" customWidth="1"/>
    <col min="27" max="27" width="7.19921875" style="6" bestFit="1" customWidth="1"/>
    <col min="28" max="29" width="4.796875" style="6" bestFit="1" customWidth="1"/>
    <col min="30" max="30" width="3.796875" style="6" hidden="1" customWidth="1"/>
    <col min="31" max="31" width="3.59765625" style="6" hidden="1" customWidth="1"/>
    <col min="32" max="32" width="3.796875" style="6" hidden="1" customWidth="1"/>
    <col min="33" max="33" width="15.3984375" style="86" customWidth="1"/>
    <col min="34" max="34" width="8.19921875" style="86" customWidth="1"/>
    <col min="35" max="35" width="5.796875" style="86" customWidth="1"/>
    <col min="36" max="36" width="3.796875" style="86" customWidth="1"/>
    <col min="37" max="16384" width="9.19921875" style="6"/>
  </cols>
  <sheetData>
    <row r="1" spans="2:36" ht="13.5" customHeight="1">
      <c r="B1" s="107" t="s">
        <v>650</v>
      </c>
      <c r="C1" s="107" t="s">
        <v>651</v>
      </c>
      <c r="D1" s="107" t="s">
        <v>652</v>
      </c>
      <c r="E1" s="107"/>
      <c r="F1" s="107"/>
      <c r="G1" s="107"/>
      <c r="H1" s="107"/>
      <c r="I1" s="108" t="s">
        <v>653</v>
      </c>
      <c r="J1" s="108" t="s">
        <v>133</v>
      </c>
      <c r="K1" s="107" t="s">
        <v>134</v>
      </c>
      <c r="L1" s="109" t="s">
        <v>914</v>
      </c>
      <c r="M1" s="109" t="s">
        <v>915</v>
      </c>
      <c r="N1" s="108" t="s">
        <v>853</v>
      </c>
      <c r="O1" s="108"/>
      <c r="P1" s="108"/>
      <c r="Q1" s="107" t="s">
        <v>590</v>
      </c>
      <c r="R1" s="107"/>
      <c r="S1" s="109" t="s">
        <v>917</v>
      </c>
      <c r="T1" s="109" t="s">
        <v>135</v>
      </c>
      <c r="U1" s="110" t="s">
        <v>130</v>
      </c>
      <c r="V1" s="107" t="s">
        <v>591</v>
      </c>
      <c r="W1" s="109" t="s">
        <v>913</v>
      </c>
      <c r="X1" s="112" t="s">
        <v>916</v>
      </c>
      <c r="Y1" s="108" t="s">
        <v>941</v>
      </c>
      <c r="Z1" s="108" t="s">
        <v>942</v>
      </c>
      <c r="AA1" s="107" t="s">
        <v>233</v>
      </c>
      <c r="AB1" s="107"/>
      <c r="AC1" s="107"/>
      <c r="AD1" s="107" t="s">
        <v>227</v>
      </c>
      <c r="AE1" s="107"/>
      <c r="AF1" s="107"/>
      <c r="AG1" s="108" t="s">
        <v>943</v>
      </c>
      <c r="AH1" s="108" t="s">
        <v>944</v>
      </c>
    </row>
    <row r="2" spans="2:36" ht="33" customHeight="1">
      <c r="B2" s="107"/>
      <c r="C2" s="107"/>
      <c r="D2" s="107"/>
      <c r="E2" s="107"/>
      <c r="F2" s="107"/>
      <c r="G2" s="107"/>
      <c r="H2" s="107"/>
      <c r="I2" s="108"/>
      <c r="J2" s="108"/>
      <c r="K2" s="107"/>
      <c r="L2" s="109"/>
      <c r="M2" s="109"/>
      <c r="N2" s="88" t="s">
        <v>228</v>
      </c>
      <c r="O2" s="88" t="s">
        <v>229</v>
      </c>
      <c r="P2" s="88" t="s">
        <v>230</v>
      </c>
      <c r="Q2" s="87" t="s">
        <v>352</v>
      </c>
      <c r="R2" s="87" t="s">
        <v>131</v>
      </c>
      <c r="S2" s="107"/>
      <c r="T2" s="109"/>
      <c r="U2" s="111"/>
      <c r="V2" s="107"/>
      <c r="W2" s="107"/>
      <c r="X2" s="113"/>
      <c r="Y2" s="108"/>
      <c r="Z2" s="108"/>
      <c r="AA2" s="87" t="s">
        <v>228</v>
      </c>
      <c r="AB2" s="87" t="s">
        <v>229</v>
      </c>
      <c r="AC2" s="87" t="s">
        <v>230</v>
      </c>
      <c r="AD2" s="87" t="s">
        <v>228</v>
      </c>
      <c r="AE2" s="87" t="s">
        <v>229</v>
      </c>
      <c r="AF2" s="87" t="s">
        <v>231</v>
      </c>
      <c r="AG2" s="108"/>
      <c r="AH2" s="108"/>
    </row>
    <row r="3" spans="2:36" s="106" customFormat="1" ht="25" customHeight="1">
      <c r="B3" s="97" t="s">
        <v>953</v>
      </c>
      <c r="C3" s="98" t="s">
        <v>954</v>
      </c>
      <c r="D3" s="98">
        <v>26</v>
      </c>
      <c r="E3" s="98"/>
      <c r="F3" s="98" t="s">
        <v>132</v>
      </c>
      <c r="G3" s="98"/>
      <c r="H3" s="99" t="s">
        <v>955</v>
      </c>
      <c r="I3" s="100" t="s">
        <v>956</v>
      </c>
      <c r="J3" s="100" t="s">
        <v>948</v>
      </c>
      <c r="K3" s="98" t="s">
        <v>957</v>
      </c>
      <c r="L3" s="101">
        <v>100</v>
      </c>
      <c r="M3" s="101" t="s">
        <v>959</v>
      </c>
      <c r="N3" s="100">
        <v>2021</v>
      </c>
      <c r="O3" s="100">
        <v>1</v>
      </c>
      <c r="P3" s="100">
        <v>1</v>
      </c>
      <c r="Q3" s="98"/>
      <c r="R3" s="98" t="s">
        <v>918</v>
      </c>
      <c r="S3" s="98">
        <v>3</v>
      </c>
      <c r="T3" s="101">
        <v>3</v>
      </c>
      <c r="U3" s="102">
        <v>6.75</v>
      </c>
      <c r="V3" s="98"/>
      <c r="W3" s="98" t="s">
        <v>918</v>
      </c>
      <c r="X3" s="103"/>
      <c r="Y3" s="100">
        <v>26001</v>
      </c>
      <c r="Z3" s="100" t="s">
        <v>958</v>
      </c>
      <c r="AA3" s="98">
        <v>2021</v>
      </c>
      <c r="AB3" s="98">
        <v>1</v>
      </c>
      <c r="AC3" s="98">
        <v>2</v>
      </c>
      <c r="AD3" s="97"/>
      <c r="AE3" s="97"/>
      <c r="AF3" s="97"/>
      <c r="AG3" s="104" t="s">
        <v>960</v>
      </c>
      <c r="AH3" s="104"/>
      <c r="AI3" s="105"/>
      <c r="AJ3" s="105"/>
    </row>
    <row r="4" spans="2:36" ht="25" customHeight="1">
      <c r="B4" s="90">
        <v>1</v>
      </c>
      <c r="C4" s="92"/>
      <c r="D4" s="92"/>
      <c r="E4" s="92"/>
      <c r="F4" s="92"/>
      <c r="G4" s="92"/>
      <c r="I4" s="86"/>
      <c r="K4" s="92"/>
      <c r="L4" s="92"/>
      <c r="M4" s="91" t="str">
        <f t="shared" ref="M4:M33" si="0">IF(ISBLANK(L4),"",VLOOKUP(L4,DNO,2,FALSE))</f>
        <v/>
      </c>
      <c r="N4" s="86"/>
      <c r="O4" s="86"/>
      <c r="P4" s="86"/>
      <c r="Q4" s="92" t="str">
        <f t="shared" ref="Q4:Q33" si="1">IF(S4="","○","")</f>
        <v>○</v>
      </c>
      <c r="R4" s="92" t="str">
        <f t="shared" ref="R4:R33" si="2">IF(S4="","","○")</f>
        <v/>
      </c>
      <c r="S4" s="92"/>
      <c r="T4" s="92"/>
      <c r="U4" s="93"/>
      <c r="V4" s="92"/>
      <c r="W4" s="92" t="s">
        <v>0</v>
      </c>
      <c r="X4" s="92"/>
      <c r="Z4" s="92"/>
      <c r="AA4" s="92"/>
      <c r="AB4" s="92"/>
      <c r="AC4" s="92"/>
      <c r="AD4" s="92"/>
      <c r="AE4" s="92"/>
      <c r="AF4" s="92"/>
    </row>
    <row r="5" spans="2:36" ht="25" customHeight="1">
      <c r="B5" s="90">
        <v>2</v>
      </c>
      <c r="C5" s="92"/>
      <c r="D5" s="92"/>
      <c r="E5" s="92"/>
      <c r="F5" s="92"/>
      <c r="G5" s="92"/>
      <c r="I5" s="86"/>
      <c r="K5" s="92"/>
      <c r="L5" s="92"/>
      <c r="M5" s="91" t="str">
        <f t="shared" si="0"/>
        <v/>
      </c>
      <c r="N5" s="86"/>
      <c r="O5" s="86"/>
      <c r="P5" s="86"/>
      <c r="Q5" s="92" t="str">
        <f t="shared" si="1"/>
        <v>○</v>
      </c>
      <c r="R5" s="92" t="str">
        <f t="shared" si="2"/>
        <v/>
      </c>
      <c r="S5" s="92"/>
      <c r="T5" s="92"/>
      <c r="U5" s="93"/>
      <c r="V5" s="92"/>
      <c r="W5" s="92" t="s">
        <v>0</v>
      </c>
      <c r="X5" s="92"/>
      <c r="Z5" s="92"/>
      <c r="AA5" s="92"/>
      <c r="AB5" s="92"/>
      <c r="AC5" s="92"/>
      <c r="AD5" s="92"/>
      <c r="AE5" s="92"/>
      <c r="AF5" s="92"/>
    </row>
    <row r="6" spans="2:36" ht="25" customHeight="1">
      <c r="B6" s="90">
        <v>3</v>
      </c>
      <c r="C6" s="92"/>
      <c r="D6" s="92"/>
      <c r="E6" s="92"/>
      <c r="F6" s="92"/>
      <c r="G6" s="92"/>
      <c r="I6" s="86"/>
      <c r="K6" s="92"/>
      <c r="L6" s="92"/>
      <c r="M6" s="91" t="str">
        <f t="shared" si="0"/>
        <v/>
      </c>
      <c r="N6" s="86"/>
      <c r="O6" s="86"/>
      <c r="P6" s="86"/>
      <c r="Q6" s="92" t="str">
        <f t="shared" si="1"/>
        <v>○</v>
      </c>
      <c r="R6" s="92" t="str">
        <f t="shared" si="2"/>
        <v/>
      </c>
      <c r="S6" s="92"/>
      <c r="T6" s="92"/>
      <c r="U6" s="93"/>
      <c r="V6" s="92"/>
      <c r="W6" s="92" t="s">
        <v>0</v>
      </c>
      <c r="X6" s="92"/>
      <c r="Z6" s="92"/>
      <c r="AA6" s="92"/>
      <c r="AB6" s="92"/>
      <c r="AC6" s="92"/>
      <c r="AD6" s="92"/>
      <c r="AE6" s="92"/>
      <c r="AF6" s="92"/>
    </row>
    <row r="7" spans="2:36" ht="25" customHeight="1">
      <c r="B7" s="90">
        <v>4</v>
      </c>
      <c r="C7" s="92"/>
      <c r="D7" s="92"/>
      <c r="E7" s="92"/>
      <c r="F7" s="92"/>
      <c r="G7" s="92"/>
      <c r="I7" s="86"/>
      <c r="K7" s="92"/>
      <c r="L7" s="92"/>
      <c r="M7" s="91" t="str">
        <f t="shared" si="0"/>
        <v/>
      </c>
      <c r="N7" s="86"/>
      <c r="O7" s="86"/>
      <c r="P7" s="86"/>
      <c r="Q7" s="92" t="str">
        <f t="shared" si="1"/>
        <v>○</v>
      </c>
      <c r="R7" s="92" t="str">
        <f t="shared" si="2"/>
        <v/>
      </c>
      <c r="S7" s="92"/>
      <c r="T7" s="92"/>
      <c r="U7" s="93"/>
      <c r="V7" s="92"/>
      <c r="W7" s="92" t="s">
        <v>0</v>
      </c>
      <c r="X7" s="92"/>
      <c r="Z7" s="92"/>
      <c r="AA7" s="92"/>
      <c r="AB7" s="92"/>
      <c r="AC7" s="92"/>
      <c r="AD7" s="92"/>
      <c r="AE7" s="92"/>
      <c r="AF7" s="92"/>
    </row>
    <row r="8" spans="2:36" ht="25" customHeight="1">
      <c r="B8" s="90">
        <v>5</v>
      </c>
      <c r="C8" s="92"/>
      <c r="D8" s="92"/>
      <c r="E8" s="92"/>
      <c r="F8" s="92"/>
      <c r="G8" s="92"/>
      <c r="I8" s="86"/>
      <c r="K8" s="92"/>
      <c r="L8" s="92"/>
      <c r="M8" s="91" t="str">
        <f t="shared" si="0"/>
        <v/>
      </c>
      <c r="N8" s="86"/>
      <c r="O8" s="86"/>
      <c r="P8" s="86"/>
      <c r="Q8" s="92" t="str">
        <f t="shared" si="1"/>
        <v>○</v>
      </c>
      <c r="R8" s="92" t="str">
        <f t="shared" si="2"/>
        <v/>
      </c>
      <c r="S8" s="92"/>
      <c r="T8" s="92"/>
      <c r="U8" s="93"/>
      <c r="V8" s="92"/>
      <c r="W8" s="92" t="s">
        <v>0</v>
      </c>
      <c r="X8" s="92"/>
      <c r="Z8" s="92"/>
      <c r="AA8" s="92"/>
      <c r="AB8" s="92"/>
      <c r="AC8" s="92"/>
      <c r="AD8" s="92"/>
      <c r="AE8" s="92"/>
      <c r="AF8" s="92"/>
    </row>
    <row r="9" spans="2:36" ht="25" customHeight="1">
      <c r="B9" s="90">
        <v>6</v>
      </c>
      <c r="C9" s="92"/>
      <c r="D9" s="92"/>
      <c r="E9" s="92"/>
      <c r="F9" s="92"/>
      <c r="G9" s="92"/>
      <c r="I9" s="86"/>
      <c r="K9" s="92"/>
      <c r="L9" s="92"/>
      <c r="M9" s="91" t="str">
        <f t="shared" si="0"/>
        <v/>
      </c>
      <c r="N9" s="86"/>
      <c r="O9" s="86"/>
      <c r="P9" s="86"/>
      <c r="Q9" s="92" t="str">
        <f t="shared" si="1"/>
        <v>○</v>
      </c>
      <c r="R9" s="92" t="str">
        <f t="shared" si="2"/>
        <v/>
      </c>
      <c r="S9" s="92"/>
      <c r="T9" s="92"/>
      <c r="U9" s="93"/>
      <c r="V9" s="92"/>
      <c r="W9" s="92" t="s">
        <v>0</v>
      </c>
      <c r="X9" s="92"/>
      <c r="Z9" s="92"/>
      <c r="AA9" s="94"/>
      <c r="AB9" s="94"/>
      <c r="AC9" s="94"/>
      <c r="AD9" s="92"/>
      <c r="AE9" s="92"/>
      <c r="AF9" s="92"/>
    </row>
    <row r="10" spans="2:36" ht="25" customHeight="1">
      <c r="B10" s="95">
        <v>7</v>
      </c>
      <c r="C10" s="92"/>
      <c r="D10" s="92"/>
      <c r="E10" s="92"/>
      <c r="F10" s="92"/>
      <c r="G10" s="92"/>
      <c r="I10" s="86"/>
      <c r="K10" s="92"/>
      <c r="L10" s="92"/>
      <c r="M10" s="91" t="str">
        <f t="shared" si="0"/>
        <v/>
      </c>
      <c r="N10" s="86"/>
      <c r="O10" s="86"/>
      <c r="P10" s="86"/>
      <c r="Q10" s="92" t="str">
        <f t="shared" si="1"/>
        <v>○</v>
      </c>
      <c r="R10" s="92" t="str">
        <f t="shared" si="2"/>
        <v/>
      </c>
      <c r="S10" s="92"/>
      <c r="T10" s="92"/>
      <c r="U10" s="93"/>
      <c r="V10" s="92"/>
      <c r="W10" s="92" t="s">
        <v>0</v>
      </c>
      <c r="X10" s="92"/>
      <c r="Z10" s="92"/>
      <c r="AA10" s="92"/>
      <c r="AB10" s="92"/>
      <c r="AC10" s="92"/>
      <c r="AD10" s="92"/>
      <c r="AE10" s="92"/>
      <c r="AF10" s="92"/>
    </row>
    <row r="11" spans="2:36" ht="25" customHeight="1">
      <c r="B11" s="95">
        <v>8</v>
      </c>
      <c r="C11" s="92"/>
      <c r="D11" s="92"/>
      <c r="E11" s="92"/>
      <c r="F11" s="92"/>
      <c r="G11" s="92"/>
      <c r="I11" s="86"/>
      <c r="K11" s="92"/>
      <c r="L11" s="92"/>
      <c r="M11" s="91" t="str">
        <f t="shared" si="0"/>
        <v/>
      </c>
      <c r="N11" s="86"/>
      <c r="O11" s="86"/>
      <c r="P11" s="86"/>
      <c r="Q11" s="92" t="str">
        <f t="shared" si="1"/>
        <v>○</v>
      </c>
      <c r="R11" s="92" t="str">
        <f t="shared" si="2"/>
        <v/>
      </c>
      <c r="S11" s="92"/>
      <c r="T11" s="92"/>
      <c r="U11" s="93"/>
      <c r="V11" s="92"/>
      <c r="W11" s="92" t="s">
        <v>0</v>
      </c>
      <c r="X11" s="92"/>
      <c r="Z11" s="92"/>
      <c r="AA11" s="92"/>
      <c r="AB11" s="92"/>
      <c r="AC11" s="92"/>
      <c r="AD11" s="92"/>
      <c r="AE11" s="92"/>
      <c r="AF11" s="92"/>
    </row>
    <row r="12" spans="2:36" ht="25" customHeight="1">
      <c r="B12" s="95">
        <v>9</v>
      </c>
      <c r="C12" s="92"/>
      <c r="D12" s="92"/>
      <c r="E12" s="92"/>
      <c r="F12" s="92"/>
      <c r="G12" s="92"/>
      <c r="I12" s="86"/>
      <c r="K12" s="92"/>
      <c r="L12" s="92"/>
      <c r="M12" s="91" t="str">
        <f t="shared" si="0"/>
        <v/>
      </c>
      <c r="N12" s="86"/>
      <c r="O12" s="86"/>
      <c r="P12" s="86"/>
      <c r="Q12" s="92" t="str">
        <f t="shared" si="1"/>
        <v>○</v>
      </c>
      <c r="R12" s="92" t="str">
        <f t="shared" si="2"/>
        <v/>
      </c>
      <c r="S12" s="92"/>
      <c r="T12" s="92"/>
      <c r="U12" s="93"/>
      <c r="V12" s="92"/>
      <c r="W12" s="92" t="s">
        <v>0</v>
      </c>
      <c r="X12" s="92"/>
      <c r="Z12" s="92"/>
      <c r="AA12" s="94"/>
      <c r="AB12" s="94"/>
      <c r="AC12" s="94"/>
      <c r="AD12" s="92"/>
      <c r="AE12" s="92"/>
      <c r="AF12" s="92"/>
    </row>
    <row r="13" spans="2:36" ht="25" customHeight="1">
      <c r="B13" s="95">
        <v>10</v>
      </c>
      <c r="C13" s="92"/>
      <c r="D13" s="92"/>
      <c r="E13" s="92"/>
      <c r="F13" s="92"/>
      <c r="G13" s="92"/>
      <c r="I13" s="86"/>
      <c r="K13" s="92"/>
      <c r="L13" s="92"/>
      <c r="M13" s="91" t="str">
        <f t="shared" si="0"/>
        <v/>
      </c>
      <c r="N13" s="86"/>
      <c r="O13" s="86"/>
      <c r="P13" s="86"/>
      <c r="Q13" s="92" t="str">
        <f t="shared" si="1"/>
        <v>○</v>
      </c>
      <c r="R13" s="92" t="str">
        <f t="shared" si="2"/>
        <v/>
      </c>
      <c r="S13" s="92"/>
      <c r="T13" s="92"/>
      <c r="U13" s="93"/>
      <c r="V13" s="92"/>
      <c r="W13" s="92" t="s">
        <v>0</v>
      </c>
      <c r="X13" s="92"/>
      <c r="Z13" s="92"/>
      <c r="AA13" s="94"/>
      <c r="AB13" s="94"/>
      <c r="AC13" s="94"/>
      <c r="AD13" s="92"/>
      <c r="AE13" s="92"/>
      <c r="AF13" s="92"/>
    </row>
    <row r="14" spans="2:36" ht="25" customHeight="1">
      <c r="B14" s="95">
        <v>11</v>
      </c>
      <c r="C14" s="92"/>
      <c r="D14" s="92"/>
      <c r="E14" s="92"/>
      <c r="F14" s="92"/>
      <c r="G14" s="92"/>
      <c r="I14" s="86"/>
      <c r="K14" s="92"/>
      <c r="L14" s="92"/>
      <c r="M14" s="91" t="str">
        <f t="shared" si="0"/>
        <v/>
      </c>
      <c r="N14" s="86"/>
      <c r="O14" s="86"/>
      <c r="P14" s="86"/>
      <c r="Q14" s="92" t="str">
        <f t="shared" si="1"/>
        <v>○</v>
      </c>
      <c r="R14" s="92" t="str">
        <f t="shared" si="2"/>
        <v/>
      </c>
      <c r="S14" s="92"/>
      <c r="T14" s="92"/>
      <c r="U14" s="93"/>
      <c r="V14" s="92"/>
      <c r="W14" s="92" t="s">
        <v>0</v>
      </c>
      <c r="X14" s="92"/>
      <c r="Z14" s="92"/>
      <c r="AA14" s="94"/>
      <c r="AB14" s="94"/>
      <c r="AC14" s="94"/>
      <c r="AD14" s="92"/>
      <c r="AE14" s="92"/>
      <c r="AF14" s="92"/>
    </row>
    <row r="15" spans="2:36" ht="25" customHeight="1">
      <c r="B15" s="95">
        <v>12</v>
      </c>
      <c r="C15" s="92"/>
      <c r="D15" s="92"/>
      <c r="E15" s="92"/>
      <c r="F15" s="92"/>
      <c r="G15" s="92"/>
      <c r="I15" s="86"/>
      <c r="K15" s="92"/>
      <c r="L15" s="92"/>
      <c r="M15" s="91" t="str">
        <f t="shared" si="0"/>
        <v/>
      </c>
      <c r="N15" s="86"/>
      <c r="O15" s="86"/>
      <c r="P15" s="86"/>
      <c r="Q15" s="92" t="str">
        <f t="shared" si="1"/>
        <v>○</v>
      </c>
      <c r="R15" s="92" t="str">
        <f t="shared" si="2"/>
        <v/>
      </c>
      <c r="S15" s="92"/>
      <c r="T15" s="92"/>
      <c r="U15" s="93"/>
      <c r="V15" s="92"/>
      <c r="W15" s="92" t="s">
        <v>0</v>
      </c>
      <c r="X15" s="92"/>
      <c r="Z15" s="92"/>
      <c r="AA15" s="92"/>
      <c r="AB15" s="92"/>
      <c r="AC15" s="92"/>
      <c r="AD15" s="92"/>
      <c r="AE15" s="92"/>
      <c r="AF15" s="92"/>
    </row>
    <row r="16" spans="2:36" ht="25" customHeight="1">
      <c r="B16" s="95">
        <v>13</v>
      </c>
      <c r="C16" s="92"/>
      <c r="D16" s="92"/>
      <c r="E16" s="92"/>
      <c r="F16" s="92"/>
      <c r="G16" s="92"/>
      <c r="I16" s="86"/>
      <c r="K16" s="92"/>
      <c r="L16" s="92"/>
      <c r="M16" s="91" t="str">
        <f t="shared" si="0"/>
        <v/>
      </c>
      <c r="N16" s="86"/>
      <c r="O16" s="86"/>
      <c r="P16" s="86"/>
      <c r="Q16" s="92" t="str">
        <f t="shared" si="1"/>
        <v>○</v>
      </c>
      <c r="R16" s="92" t="str">
        <f t="shared" si="2"/>
        <v/>
      </c>
      <c r="S16" s="92"/>
      <c r="T16" s="92"/>
      <c r="U16" s="93"/>
      <c r="V16" s="92"/>
      <c r="W16" s="92" t="s">
        <v>0</v>
      </c>
      <c r="X16" s="92"/>
      <c r="Z16" s="92"/>
      <c r="AA16" s="94"/>
      <c r="AB16" s="94"/>
      <c r="AC16" s="94"/>
      <c r="AD16" s="92"/>
      <c r="AE16" s="92"/>
      <c r="AF16" s="92"/>
    </row>
    <row r="17" spans="2:32" ht="25" customHeight="1">
      <c r="B17" s="95">
        <v>14</v>
      </c>
      <c r="C17" s="92"/>
      <c r="D17" s="92"/>
      <c r="E17" s="92"/>
      <c r="F17" s="92"/>
      <c r="G17" s="92"/>
      <c r="I17" s="86"/>
      <c r="K17" s="92"/>
      <c r="L17" s="92"/>
      <c r="M17" s="91" t="str">
        <f t="shared" si="0"/>
        <v/>
      </c>
      <c r="N17" s="86"/>
      <c r="O17" s="86"/>
      <c r="P17" s="86"/>
      <c r="Q17" s="92" t="str">
        <f t="shared" si="1"/>
        <v>○</v>
      </c>
      <c r="R17" s="92" t="str">
        <f t="shared" si="2"/>
        <v/>
      </c>
      <c r="S17" s="92"/>
      <c r="T17" s="92"/>
      <c r="U17" s="93"/>
      <c r="V17" s="92"/>
      <c r="W17" s="92" t="s">
        <v>0</v>
      </c>
      <c r="X17" s="92"/>
      <c r="Z17" s="92"/>
      <c r="AA17" s="92"/>
      <c r="AB17" s="92"/>
      <c r="AC17" s="92"/>
      <c r="AD17" s="92"/>
      <c r="AE17" s="92"/>
      <c r="AF17" s="92"/>
    </row>
    <row r="18" spans="2:32" ht="25" customHeight="1">
      <c r="B18" s="95">
        <v>15</v>
      </c>
      <c r="C18" s="92"/>
      <c r="D18" s="92"/>
      <c r="E18" s="92"/>
      <c r="F18" s="92"/>
      <c r="G18" s="92"/>
      <c r="I18" s="86"/>
      <c r="K18" s="92"/>
      <c r="L18" s="92"/>
      <c r="M18" s="91" t="str">
        <f t="shared" si="0"/>
        <v/>
      </c>
      <c r="N18" s="86"/>
      <c r="O18" s="86"/>
      <c r="P18" s="86"/>
      <c r="Q18" s="92" t="str">
        <f t="shared" si="1"/>
        <v>○</v>
      </c>
      <c r="R18" s="92" t="str">
        <f t="shared" si="2"/>
        <v/>
      </c>
      <c r="S18" s="92"/>
      <c r="T18" s="92"/>
      <c r="U18" s="93"/>
      <c r="V18" s="92"/>
      <c r="W18" s="92" t="s">
        <v>0</v>
      </c>
      <c r="X18" s="92"/>
      <c r="Z18" s="92"/>
      <c r="AA18" s="92"/>
      <c r="AB18" s="92"/>
      <c r="AC18" s="92"/>
      <c r="AD18" s="92"/>
      <c r="AE18" s="92"/>
      <c r="AF18" s="92"/>
    </row>
    <row r="19" spans="2:32" ht="25" customHeight="1">
      <c r="B19" s="95">
        <v>16</v>
      </c>
      <c r="C19" s="92"/>
      <c r="D19" s="92"/>
      <c r="E19" s="92"/>
      <c r="F19" s="92"/>
      <c r="G19" s="92"/>
      <c r="I19" s="86"/>
      <c r="K19" s="92"/>
      <c r="L19" s="92"/>
      <c r="M19" s="91" t="str">
        <f t="shared" si="0"/>
        <v/>
      </c>
      <c r="N19" s="86"/>
      <c r="O19" s="86"/>
      <c r="P19" s="86"/>
      <c r="Q19" s="92" t="str">
        <f t="shared" si="1"/>
        <v>○</v>
      </c>
      <c r="R19" s="92" t="str">
        <f t="shared" si="2"/>
        <v/>
      </c>
      <c r="S19" s="92"/>
      <c r="T19" s="92"/>
      <c r="U19" s="93"/>
      <c r="V19" s="92"/>
      <c r="W19" s="92" t="s">
        <v>0</v>
      </c>
      <c r="X19" s="92"/>
      <c r="Z19" s="92"/>
      <c r="AA19" s="92"/>
      <c r="AB19" s="92"/>
      <c r="AC19" s="92"/>
      <c r="AD19" s="92"/>
      <c r="AE19" s="92"/>
      <c r="AF19" s="92"/>
    </row>
    <row r="20" spans="2:32" ht="25" customHeight="1">
      <c r="B20" s="95">
        <v>17</v>
      </c>
      <c r="C20" s="92"/>
      <c r="D20" s="92"/>
      <c r="E20" s="92"/>
      <c r="F20" s="92"/>
      <c r="G20" s="92"/>
      <c r="I20" s="86"/>
      <c r="K20" s="92"/>
      <c r="L20" s="92"/>
      <c r="M20" s="91" t="str">
        <f t="shared" si="0"/>
        <v/>
      </c>
      <c r="N20" s="86"/>
      <c r="O20" s="86"/>
      <c r="P20" s="86"/>
      <c r="Q20" s="92" t="str">
        <f t="shared" si="1"/>
        <v>○</v>
      </c>
      <c r="R20" s="92" t="str">
        <f t="shared" si="2"/>
        <v/>
      </c>
      <c r="S20" s="92"/>
      <c r="T20" s="92"/>
      <c r="U20" s="93"/>
      <c r="V20" s="92"/>
      <c r="W20" s="92" t="s">
        <v>0</v>
      </c>
      <c r="X20" s="92"/>
      <c r="Z20" s="92"/>
      <c r="AA20" s="92"/>
      <c r="AB20" s="92"/>
      <c r="AC20" s="92"/>
      <c r="AD20" s="92"/>
      <c r="AE20" s="92"/>
      <c r="AF20" s="92"/>
    </row>
    <row r="21" spans="2:32" ht="25" customHeight="1">
      <c r="B21" s="95">
        <v>18</v>
      </c>
      <c r="C21" s="92"/>
      <c r="D21" s="92"/>
      <c r="E21" s="92"/>
      <c r="F21" s="92"/>
      <c r="G21" s="92"/>
      <c r="I21" s="86"/>
      <c r="K21" s="92"/>
      <c r="L21" s="92"/>
      <c r="M21" s="91" t="str">
        <f t="shared" si="0"/>
        <v/>
      </c>
      <c r="N21" s="86"/>
      <c r="O21" s="86"/>
      <c r="P21" s="86"/>
      <c r="Q21" s="92" t="str">
        <f t="shared" si="1"/>
        <v>○</v>
      </c>
      <c r="R21" s="92" t="str">
        <f t="shared" si="2"/>
        <v/>
      </c>
      <c r="S21" s="92"/>
      <c r="T21" s="92"/>
      <c r="U21" s="93"/>
      <c r="V21" s="92"/>
      <c r="W21" s="92" t="s">
        <v>0</v>
      </c>
      <c r="X21" s="92"/>
      <c r="Z21" s="92"/>
      <c r="AA21" s="92"/>
      <c r="AB21" s="92"/>
      <c r="AC21" s="92"/>
      <c r="AD21" s="92"/>
      <c r="AE21" s="92"/>
      <c r="AF21" s="92"/>
    </row>
    <row r="22" spans="2:32" ht="25" customHeight="1">
      <c r="B22" s="95">
        <v>19</v>
      </c>
      <c r="C22" s="92"/>
      <c r="D22" s="92"/>
      <c r="E22" s="92"/>
      <c r="F22" s="92"/>
      <c r="G22" s="92"/>
      <c r="I22" s="86"/>
      <c r="K22" s="92"/>
      <c r="L22" s="92"/>
      <c r="M22" s="91" t="str">
        <f t="shared" si="0"/>
        <v/>
      </c>
      <c r="N22" s="86"/>
      <c r="O22" s="86"/>
      <c r="P22" s="86"/>
      <c r="Q22" s="92" t="str">
        <f t="shared" si="1"/>
        <v>○</v>
      </c>
      <c r="R22" s="92" t="str">
        <f t="shared" si="2"/>
        <v/>
      </c>
      <c r="S22" s="92"/>
      <c r="T22" s="92"/>
      <c r="U22" s="93"/>
      <c r="V22" s="92"/>
      <c r="W22" s="92" t="s">
        <v>0</v>
      </c>
      <c r="X22" s="92"/>
      <c r="Z22" s="92"/>
      <c r="AA22" s="92"/>
      <c r="AB22" s="92"/>
      <c r="AC22" s="92"/>
      <c r="AD22" s="92"/>
      <c r="AE22" s="92"/>
      <c r="AF22" s="92"/>
    </row>
    <row r="23" spans="2:32" ht="25" customHeight="1">
      <c r="B23" s="95">
        <v>20</v>
      </c>
      <c r="C23" s="92"/>
      <c r="D23" s="92"/>
      <c r="E23" s="92"/>
      <c r="F23" s="92"/>
      <c r="G23" s="92"/>
      <c r="I23" s="86"/>
      <c r="K23" s="92"/>
      <c r="L23" s="92"/>
      <c r="M23" s="91" t="str">
        <f t="shared" si="0"/>
        <v/>
      </c>
      <c r="N23" s="86"/>
      <c r="O23" s="86"/>
      <c r="P23" s="86"/>
      <c r="Q23" s="92" t="str">
        <f t="shared" si="1"/>
        <v>○</v>
      </c>
      <c r="R23" s="92" t="str">
        <f t="shared" si="2"/>
        <v/>
      </c>
      <c r="S23" s="92"/>
      <c r="T23" s="92"/>
      <c r="U23" s="93"/>
      <c r="V23" s="92"/>
      <c r="W23" s="92" t="s">
        <v>0</v>
      </c>
      <c r="X23" s="92"/>
      <c r="Z23" s="92"/>
      <c r="AA23" s="92"/>
      <c r="AB23" s="92"/>
      <c r="AC23" s="92"/>
      <c r="AD23" s="92"/>
      <c r="AE23" s="92"/>
      <c r="AF23" s="92"/>
    </row>
    <row r="24" spans="2:32" ht="25" customHeight="1">
      <c r="B24" s="95">
        <v>21</v>
      </c>
      <c r="C24" s="92"/>
      <c r="D24" s="92"/>
      <c r="E24" s="92"/>
      <c r="F24" s="92"/>
      <c r="G24" s="92"/>
      <c r="I24" s="86"/>
      <c r="K24" s="92"/>
      <c r="L24" s="92"/>
      <c r="M24" s="91" t="str">
        <f t="shared" si="0"/>
        <v/>
      </c>
      <c r="N24" s="86"/>
      <c r="O24" s="86"/>
      <c r="P24" s="86"/>
      <c r="Q24" s="92" t="str">
        <f t="shared" si="1"/>
        <v>○</v>
      </c>
      <c r="R24" s="92" t="str">
        <f t="shared" si="2"/>
        <v/>
      </c>
      <c r="S24" s="92"/>
      <c r="T24" s="92"/>
      <c r="U24" s="93"/>
      <c r="V24" s="92"/>
      <c r="W24" s="92" t="s">
        <v>0</v>
      </c>
      <c r="X24" s="92"/>
      <c r="Z24" s="92"/>
      <c r="AA24" s="92"/>
      <c r="AB24" s="92"/>
      <c r="AC24" s="92"/>
      <c r="AD24" s="92"/>
      <c r="AE24" s="92"/>
      <c r="AF24" s="92"/>
    </row>
    <row r="25" spans="2:32" ht="25" customHeight="1">
      <c r="B25" s="95">
        <v>22</v>
      </c>
      <c r="C25" s="92"/>
      <c r="D25" s="92"/>
      <c r="E25" s="92"/>
      <c r="F25" s="92"/>
      <c r="G25" s="92"/>
      <c r="I25" s="86"/>
      <c r="K25" s="92"/>
      <c r="L25" s="92"/>
      <c r="M25" s="91" t="str">
        <f t="shared" si="0"/>
        <v/>
      </c>
      <c r="N25" s="86"/>
      <c r="O25" s="86"/>
      <c r="P25" s="86"/>
      <c r="Q25" s="92" t="str">
        <f t="shared" si="1"/>
        <v>○</v>
      </c>
      <c r="R25" s="92" t="str">
        <f t="shared" si="2"/>
        <v/>
      </c>
      <c r="S25" s="92"/>
      <c r="T25" s="92"/>
      <c r="U25" s="93"/>
      <c r="V25" s="92"/>
      <c r="W25" s="92" t="s">
        <v>0</v>
      </c>
      <c r="X25" s="92"/>
      <c r="Z25" s="92"/>
      <c r="AA25" s="92"/>
      <c r="AB25" s="92"/>
      <c r="AC25" s="92"/>
      <c r="AD25" s="92"/>
      <c r="AE25" s="92"/>
      <c r="AF25" s="92"/>
    </row>
    <row r="26" spans="2:32" ht="25" customHeight="1">
      <c r="B26" s="95">
        <v>23</v>
      </c>
      <c r="C26" s="92"/>
      <c r="D26" s="92"/>
      <c r="E26" s="92"/>
      <c r="F26" s="92"/>
      <c r="G26" s="92"/>
      <c r="I26" s="86"/>
      <c r="K26" s="92"/>
      <c r="L26" s="92"/>
      <c r="M26" s="91" t="str">
        <f t="shared" si="0"/>
        <v/>
      </c>
      <c r="N26" s="86"/>
      <c r="O26" s="86"/>
      <c r="P26" s="86"/>
      <c r="Q26" s="92" t="str">
        <f t="shared" si="1"/>
        <v>○</v>
      </c>
      <c r="R26" s="92" t="str">
        <f t="shared" si="2"/>
        <v/>
      </c>
      <c r="S26" s="92"/>
      <c r="T26" s="92"/>
      <c r="U26" s="93"/>
      <c r="V26" s="92"/>
      <c r="W26" s="92" t="s">
        <v>0</v>
      </c>
      <c r="X26" s="92"/>
      <c r="Z26" s="92"/>
      <c r="AA26" s="92"/>
      <c r="AB26" s="92"/>
      <c r="AC26" s="92"/>
      <c r="AD26" s="92"/>
      <c r="AE26" s="92"/>
      <c r="AF26" s="92"/>
    </row>
    <row r="27" spans="2:32" ht="25" customHeight="1">
      <c r="B27" s="95">
        <v>24</v>
      </c>
      <c r="C27" s="92"/>
      <c r="D27" s="92"/>
      <c r="E27" s="92"/>
      <c r="F27" s="92"/>
      <c r="G27" s="92"/>
      <c r="I27" s="86"/>
      <c r="K27" s="92"/>
      <c r="L27" s="92"/>
      <c r="M27" s="91" t="str">
        <f t="shared" si="0"/>
        <v/>
      </c>
      <c r="N27" s="86"/>
      <c r="O27" s="86"/>
      <c r="P27" s="86"/>
      <c r="Q27" s="92" t="str">
        <f t="shared" si="1"/>
        <v>○</v>
      </c>
      <c r="R27" s="92" t="str">
        <f t="shared" si="2"/>
        <v/>
      </c>
      <c r="S27" s="92"/>
      <c r="T27" s="92"/>
      <c r="U27" s="93"/>
      <c r="V27" s="92"/>
      <c r="W27" s="92" t="s">
        <v>0</v>
      </c>
      <c r="X27" s="92"/>
      <c r="Z27" s="92"/>
      <c r="AA27" s="92"/>
      <c r="AB27" s="92"/>
      <c r="AC27" s="92"/>
      <c r="AD27" s="92"/>
      <c r="AE27" s="92"/>
      <c r="AF27" s="92"/>
    </row>
    <row r="28" spans="2:32" ht="25" customHeight="1">
      <c r="B28" s="95">
        <v>25</v>
      </c>
      <c r="C28" s="92"/>
      <c r="D28" s="92"/>
      <c r="E28" s="92"/>
      <c r="F28" s="92"/>
      <c r="G28" s="92"/>
      <c r="I28" s="86"/>
      <c r="K28" s="92"/>
      <c r="L28" s="92"/>
      <c r="M28" s="91" t="str">
        <f t="shared" si="0"/>
        <v/>
      </c>
      <c r="N28" s="86"/>
      <c r="O28" s="86"/>
      <c r="P28" s="86"/>
      <c r="Q28" s="92" t="str">
        <f t="shared" si="1"/>
        <v>○</v>
      </c>
      <c r="R28" s="92" t="str">
        <f t="shared" si="2"/>
        <v/>
      </c>
      <c r="S28" s="92"/>
      <c r="T28" s="92"/>
      <c r="U28" s="93"/>
      <c r="V28" s="92"/>
      <c r="W28" s="92" t="s">
        <v>0</v>
      </c>
      <c r="X28" s="92"/>
      <c r="Z28" s="92"/>
      <c r="AA28" s="92"/>
      <c r="AB28" s="92"/>
      <c r="AC28" s="92"/>
      <c r="AD28" s="92"/>
      <c r="AE28" s="92"/>
      <c r="AF28" s="92"/>
    </row>
    <row r="29" spans="2:32" ht="25" customHeight="1">
      <c r="B29" s="95">
        <v>26</v>
      </c>
      <c r="C29" s="92"/>
      <c r="D29" s="92"/>
      <c r="E29" s="92"/>
      <c r="F29" s="92"/>
      <c r="G29" s="92"/>
      <c r="I29" s="86"/>
      <c r="K29" s="92"/>
      <c r="L29" s="92"/>
      <c r="M29" s="91" t="str">
        <f t="shared" si="0"/>
        <v/>
      </c>
      <c r="N29" s="86"/>
      <c r="O29" s="86"/>
      <c r="P29" s="86"/>
      <c r="Q29" s="92" t="str">
        <f t="shared" si="1"/>
        <v>○</v>
      </c>
      <c r="R29" s="92" t="str">
        <f t="shared" si="2"/>
        <v/>
      </c>
      <c r="S29" s="92"/>
      <c r="T29" s="92"/>
      <c r="U29" s="93"/>
      <c r="V29" s="92"/>
      <c r="W29" s="92" t="s">
        <v>0</v>
      </c>
      <c r="X29" s="92"/>
      <c r="Z29" s="92"/>
      <c r="AA29" s="92"/>
      <c r="AB29" s="92"/>
      <c r="AC29" s="92"/>
      <c r="AD29" s="92"/>
      <c r="AE29" s="92"/>
      <c r="AF29" s="92"/>
    </row>
    <row r="30" spans="2:32" ht="25" customHeight="1">
      <c r="B30" s="95">
        <v>27</v>
      </c>
      <c r="C30" s="92"/>
      <c r="D30" s="92"/>
      <c r="E30" s="92"/>
      <c r="F30" s="92"/>
      <c r="G30" s="92"/>
      <c r="I30" s="86"/>
      <c r="K30" s="92"/>
      <c r="L30" s="92"/>
      <c r="M30" s="91" t="str">
        <f t="shared" si="0"/>
        <v/>
      </c>
      <c r="N30" s="86"/>
      <c r="O30" s="86"/>
      <c r="P30" s="86"/>
      <c r="Q30" s="92" t="str">
        <f t="shared" si="1"/>
        <v>○</v>
      </c>
      <c r="R30" s="92" t="str">
        <f t="shared" si="2"/>
        <v/>
      </c>
      <c r="S30" s="92"/>
      <c r="T30" s="92"/>
      <c r="U30" s="93"/>
      <c r="V30" s="92"/>
      <c r="W30" s="92" t="s">
        <v>0</v>
      </c>
      <c r="X30" s="92"/>
      <c r="Z30" s="92"/>
      <c r="AA30" s="92"/>
      <c r="AB30" s="92"/>
      <c r="AC30" s="92"/>
      <c r="AD30" s="92"/>
      <c r="AE30" s="92"/>
      <c r="AF30" s="92"/>
    </row>
    <row r="31" spans="2:32" ht="25" customHeight="1">
      <c r="B31" s="95">
        <v>28</v>
      </c>
      <c r="C31" s="92"/>
      <c r="D31" s="92"/>
      <c r="E31" s="92"/>
      <c r="F31" s="92"/>
      <c r="G31" s="92"/>
      <c r="I31" s="86"/>
      <c r="K31" s="92"/>
      <c r="L31" s="92"/>
      <c r="M31" s="91" t="str">
        <f t="shared" si="0"/>
        <v/>
      </c>
      <c r="N31" s="86"/>
      <c r="O31" s="86"/>
      <c r="P31" s="86"/>
      <c r="Q31" s="92" t="str">
        <f t="shared" si="1"/>
        <v>○</v>
      </c>
      <c r="R31" s="92" t="str">
        <f t="shared" si="2"/>
        <v/>
      </c>
      <c r="S31" s="92"/>
      <c r="T31" s="92"/>
      <c r="U31" s="93"/>
      <c r="V31" s="92"/>
      <c r="W31" s="92" t="s">
        <v>0</v>
      </c>
      <c r="X31" s="92"/>
      <c r="Z31" s="92"/>
      <c r="AA31" s="92"/>
      <c r="AB31" s="92"/>
      <c r="AC31" s="92"/>
      <c r="AD31" s="92"/>
      <c r="AE31" s="92"/>
      <c r="AF31" s="92"/>
    </row>
    <row r="32" spans="2:32" ht="25" customHeight="1">
      <c r="B32" s="95">
        <v>29</v>
      </c>
      <c r="C32" s="92"/>
      <c r="D32" s="92"/>
      <c r="E32" s="92"/>
      <c r="F32" s="92"/>
      <c r="G32" s="92"/>
      <c r="I32" s="86"/>
      <c r="K32" s="92"/>
      <c r="L32" s="92"/>
      <c r="M32" s="91" t="str">
        <f t="shared" si="0"/>
        <v/>
      </c>
      <c r="N32" s="86"/>
      <c r="O32" s="86"/>
      <c r="P32" s="86"/>
      <c r="Q32" s="92" t="str">
        <f t="shared" si="1"/>
        <v>○</v>
      </c>
      <c r="R32" s="92" t="str">
        <f t="shared" si="2"/>
        <v/>
      </c>
      <c r="S32" s="92"/>
      <c r="T32" s="92"/>
      <c r="U32" s="93"/>
      <c r="V32" s="92"/>
      <c r="W32" s="92" t="s">
        <v>0</v>
      </c>
      <c r="X32" s="92"/>
      <c r="Z32" s="92"/>
      <c r="AA32" s="92"/>
      <c r="AB32" s="92"/>
      <c r="AC32" s="92"/>
      <c r="AD32" s="92"/>
      <c r="AE32" s="92"/>
      <c r="AF32" s="92"/>
    </row>
    <row r="33" spans="2:32" ht="25" customHeight="1">
      <c r="B33" s="95">
        <v>30</v>
      </c>
      <c r="C33" s="92"/>
      <c r="D33" s="92"/>
      <c r="E33" s="92"/>
      <c r="F33" s="92"/>
      <c r="G33" s="92"/>
      <c r="I33" s="86"/>
      <c r="K33" s="92"/>
      <c r="L33" s="92"/>
      <c r="M33" s="91" t="str">
        <f t="shared" si="0"/>
        <v/>
      </c>
      <c r="N33" s="86"/>
      <c r="O33" s="86"/>
      <c r="P33" s="86"/>
      <c r="Q33" s="92" t="str">
        <f t="shared" si="1"/>
        <v>○</v>
      </c>
      <c r="R33" s="92" t="str">
        <f t="shared" si="2"/>
        <v/>
      </c>
      <c r="S33" s="92"/>
      <c r="T33" s="92"/>
      <c r="U33" s="93"/>
      <c r="V33" s="92"/>
      <c r="W33" s="92" t="s">
        <v>0</v>
      </c>
      <c r="X33" s="92"/>
      <c r="Z33" s="92"/>
      <c r="AA33" s="92"/>
      <c r="AB33" s="92"/>
      <c r="AC33" s="92"/>
      <c r="AD33" s="92"/>
      <c r="AE33" s="92"/>
      <c r="AF33" s="92"/>
    </row>
    <row r="35" spans="2:32" ht="13.5" customHeight="1">
      <c r="C35" s="4" t="s">
        <v>961</v>
      </c>
    </row>
  </sheetData>
  <mergeCells count="22">
    <mergeCell ref="Y1:Y2"/>
    <mergeCell ref="Z1:Z2"/>
    <mergeCell ref="AG1:AG2"/>
    <mergeCell ref="AH1:AH2"/>
    <mergeCell ref="L1:L2"/>
    <mergeCell ref="M1:M2"/>
    <mergeCell ref="AA1:AC1"/>
    <mergeCell ref="AD1:AF1"/>
    <mergeCell ref="T1:T2"/>
    <mergeCell ref="V1:V2"/>
    <mergeCell ref="W1:W2"/>
    <mergeCell ref="U1:U2"/>
    <mergeCell ref="X1:X2"/>
    <mergeCell ref="N1:P1"/>
    <mergeCell ref="S1:S2"/>
    <mergeCell ref="Q1:R1"/>
    <mergeCell ref="B1:B2"/>
    <mergeCell ref="C1:C2"/>
    <mergeCell ref="I1:I2"/>
    <mergeCell ref="J1:J2"/>
    <mergeCell ref="D1:H2"/>
    <mergeCell ref="K1:K2"/>
  </mergeCells>
  <phoneticPr fontId="2"/>
  <dataValidations count="2">
    <dataValidation type="list" allowBlank="1" showInputMessage="1" showErrorMessage="1" sqref="F4:F33" xr:uid="{00000000-0002-0000-0000-000000000000}">
      <formula1>"A,B,C,H,J"</formula1>
    </dataValidation>
    <dataValidation type="list" allowBlank="1" showInputMessage="1" showErrorMessage="1" sqref="Q4:Q33" xr:uid="{00000000-0002-0000-0000-000001000000}">
      <formula1>"○"</formula1>
    </dataValidation>
  </dataValidations>
  <pageMargins left="0.7" right="0.7" top="0.75" bottom="0.75" header="0.3" footer="0.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10"/>
  <sheetViews>
    <sheetView showZeros="0" zoomScaleNormal="115" workbookViewId="0">
      <selection sqref="A1:A10"/>
    </sheetView>
  </sheetViews>
  <sheetFormatPr baseColWidth="10" defaultColWidth="9.19921875" defaultRowHeight="14"/>
  <cols>
    <col min="1" max="1" width="10.796875" style="1" customWidth="1"/>
    <col min="2" max="2" width="9.796875" style="1" customWidth="1"/>
    <col min="3" max="3" width="7.3984375" style="1" customWidth="1"/>
    <col min="4" max="4" width="8" style="1" customWidth="1"/>
    <col min="5" max="5" width="8.3984375" style="1" customWidth="1"/>
    <col min="6" max="6" width="35.3984375" style="1" customWidth="1"/>
    <col min="7" max="10" width="3" style="1" customWidth="1"/>
    <col min="11" max="12" width="1" style="1" customWidth="1"/>
    <col min="13" max="13" width="1.3984375" style="1" customWidth="1"/>
    <col min="14" max="19" width="0.796875" style="1" customWidth="1"/>
    <col min="20" max="20" width="0.796875" style="2" customWidth="1"/>
    <col min="21" max="32" width="0.796875" style="1" customWidth="1"/>
    <col min="33" max="33" width="0.59765625" style="1" customWidth="1"/>
    <col min="34" max="34" width="0.796875" style="1" customWidth="1"/>
    <col min="35" max="35" width="0.59765625" style="1" customWidth="1"/>
    <col min="36" max="37" width="0.796875" style="1" customWidth="1"/>
    <col min="38" max="38" width="0.59765625" style="1" customWidth="1"/>
    <col min="39" max="49" width="0.796875" style="1" customWidth="1"/>
    <col min="50" max="50" width="0.59765625" style="1" customWidth="1"/>
    <col min="51" max="51" width="1.59765625" style="1" customWidth="1"/>
    <col min="52" max="58" width="0.796875" style="1" customWidth="1"/>
    <col min="59" max="59" width="0.3984375" style="1" customWidth="1"/>
    <col min="60" max="68" width="0.796875" style="1" customWidth="1"/>
    <col min="69" max="16384" width="9.19921875" style="1"/>
  </cols>
  <sheetData>
    <row r="1" spans="1:69" ht="5.25" customHeight="1">
      <c r="A1" s="133">
        <v>1</v>
      </c>
      <c r="B1" s="10"/>
      <c r="C1" s="10"/>
      <c r="D1" s="120" t="s">
        <v>654</v>
      </c>
      <c r="E1" s="123">
        <f>A1</f>
        <v>1</v>
      </c>
      <c r="F1" s="129">
        <f>V10</f>
        <v>0</v>
      </c>
      <c r="G1" s="11"/>
      <c r="H1" s="11"/>
      <c r="J1" s="6"/>
      <c r="K1" s="6"/>
      <c r="L1" s="12"/>
      <c r="M1" s="12"/>
      <c r="N1" s="12"/>
      <c r="O1" s="12"/>
      <c r="P1" s="12"/>
      <c r="Q1" s="12"/>
      <c r="R1" s="12"/>
      <c r="S1" s="12"/>
      <c r="T1" s="13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4"/>
      <c r="BQ1" s="6"/>
    </row>
    <row r="2" spans="1:69" ht="3.5" customHeight="1">
      <c r="A2" s="134"/>
      <c r="B2" s="10"/>
      <c r="C2" s="10"/>
      <c r="D2" s="121"/>
      <c r="E2" s="124"/>
      <c r="F2" s="130"/>
      <c r="G2" s="11"/>
      <c r="H2" s="11"/>
      <c r="J2" s="6"/>
      <c r="K2" s="6"/>
      <c r="L2" s="12"/>
      <c r="M2" s="3"/>
      <c r="N2" s="3"/>
      <c r="O2" s="3"/>
      <c r="P2" s="3"/>
      <c r="Q2" s="3"/>
      <c r="R2" s="3"/>
      <c r="S2" s="3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14"/>
      <c r="BQ2" s="6"/>
    </row>
    <row r="3" spans="1:69" ht="3.5" customHeight="1">
      <c r="A3" s="134"/>
      <c r="B3" s="10"/>
      <c r="C3" s="10"/>
      <c r="D3" s="121"/>
      <c r="E3" s="124"/>
      <c r="F3" s="130"/>
      <c r="G3" s="11"/>
      <c r="H3" s="11"/>
      <c r="J3" s="6"/>
      <c r="K3" s="6"/>
      <c r="L3" s="12"/>
      <c r="M3" s="17"/>
      <c r="N3" s="17"/>
      <c r="O3" s="17"/>
      <c r="P3" s="17"/>
      <c r="Q3" s="17"/>
      <c r="R3" s="17"/>
      <c r="S3" s="17"/>
      <c r="T3" s="22"/>
      <c r="U3" s="17"/>
      <c r="V3" s="17"/>
      <c r="W3" s="17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7"/>
      <c r="AW3" s="17"/>
      <c r="AX3" s="17"/>
      <c r="AY3" s="17"/>
      <c r="AZ3" s="17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3"/>
      <c r="BN3" s="3"/>
      <c r="BO3" s="3"/>
      <c r="BP3" s="14"/>
      <c r="BQ3" s="6"/>
    </row>
    <row r="4" spans="1:69" ht="3.5" customHeight="1">
      <c r="A4" s="134"/>
      <c r="B4" s="10"/>
      <c r="C4" s="10"/>
      <c r="D4" s="121"/>
      <c r="E4" s="124"/>
      <c r="F4" s="130"/>
      <c r="G4" s="11"/>
      <c r="H4" s="11"/>
      <c r="J4" s="6"/>
      <c r="K4" s="6"/>
      <c r="L4" s="12"/>
      <c r="M4" s="17"/>
      <c r="N4" s="17"/>
      <c r="O4" s="17"/>
      <c r="P4" s="17"/>
      <c r="Q4" s="17"/>
      <c r="R4" s="17"/>
      <c r="S4" s="17"/>
      <c r="T4" s="22"/>
      <c r="U4" s="17"/>
      <c r="V4" s="17"/>
      <c r="W4" s="17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7"/>
      <c r="AW4" s="17"/>
      <c r="AX4" s="17"/>
      <c r="AY4" s="17"/>
      <c r="AZ4" s="17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3"/>
      <c r="BN4" s="3"/>
      <c r="BO4" s="3"/>
      <c r="BP4" s="14"/>
      <c r="BQ4" s="6"/>
    </row>
    <row r="5" spans="1:69" ht="3.5" customHeight="1">
      <c r="A5" s="134"/>
      <c r="B5" s="10"/>
      <c r="C5" s="10"/>
      <c r="D5" s="121"/>
      <c r="E5" s="124"/>
      <c r="F5" s="130"/>
      <c r="G5" s="11"/>
      <c r="H5" s="11"/>
      <c r="J5" s="6"/>
      <c r="K5" s="6"/>
      <c r="L5" s="12"/>
      <c r="M5" s="17"/>
      <c r="N5" s="17"/>
      <c r="O5" s="17"/>
      <c r="P5" s="17"/>
      <c r="Q5" s="17"/>
      <c r="R5" s="17"/>
      <c r="S5" s="17"/>
      <c r="T5" s="22"/>
      <c r="U5" s="17"/>
      <c r="V5" s="17"/>
      <c r="W5" s="17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7"/>
      <c r="AW5" s="17"/>
      <c r="AX5" s="127"/>
      <c r="AY5" s="127"/>
      <c r="AZ5" s="23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3"/>
      <c r="BN5" s="3"/>
      <c r="BO5" s="3"/>
      <c r="BP5" s="14"/>
      <c r="BQ5" s="6"/>
    </row>
    <row r="6" spans="1:69" ht="3.5" customHeight="1">
      <c r="A6" s="134"/>
      <c r="B6" s="10"/>
      <c r="C6" s="10"/>
      <c r="D6" s="121"/>
      <c r="E6" s="124"/>
      <c r="F6" s="16"/>
      <c r="G6" s="11"/>
      <c r="H6" s="11"/>
      <c r="J6" s="6"/>
      <c r="K6" s="6"/>
      <c r="L6" s="12"/>
      <c r="M6" s="17"/>
      <c r="N6" s="17"/>
      <c r="O6" s="17"/>
      <c r="P6" s="17"/>
      <c r="Q6" s="17"/>
      <c r="R6" s="17"/>
      <c r="S6" s="17"/>
      <c r="T6" s="22"/>
      <c r="U6" s="17"/>
      <c r="V6" s="17"/>
      <c r="W6" s="17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7"/>
      <c r="AW6" s="17"/>
      <c r="AX6" s="127"/>
      <c r="AY6" s="127"/>
      <c r="AZ6" s="23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3"/>
      <c r="BN6" s="3"/>
      <c r="BO6" s="3"/>
      <c r="BP6" s="14"/>
      <c r="BQ6" s="6"/>
    </row>
    <row r="7" spans="1:69" ht="3.5" customHeight="1">
      <c r="A7" s="134"/>
      <c r="B7" s="10"/>
      <c r="C7" s="10"/>
      <c r="D7" s="121"/>
      <c r="E7" s="124"/>
      <c r="F7" s="130">
        <f>V22</f>
        <v>0</v>
      </c>
      <c r="G7" s="11"/>
      <c r="H7" s="11"/>
      <c r="J7" s="6"/>
      <c r="K7" s="6"/>
      <c r="L7" s="12"/>
      <c r="M7" s="17"/>
      <c r="N7" s="17"/>
      <c r="O7" s="17"/>
      <c r="P7" s="17"/>
      <c r="Q7" s="17"/>
      <c r="R7" s="17"/>
      <c r="S7" s="17"/>
      <c r="T7" s="22"/>
      <c r="U7" s="17"/>
      <c r="V7" s="17"/>
      <c r="W7" s="17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7"/>
      <c r="AW7" s="17"/>
      <c r="AX7" s="127"/>
      <c r="AY7" s="127"/>
      <c r="AZ7" s="23"/>
      <c r="BA7" s="23"/>
      <c r="BB7" s="23"/>
      <c r="BC7" s="23"/>
      <c r="BD7" s="17"/>
      <c r="BE7" s="17"/>
      <c r="BF7" s="17"/>
      <c r="BG7" s="17"/>
      <c r="BH7" s="17"/>
      <c r="BI7" s="17"/>
      <c r="BJ7" s="17"/>
      <c r="BK7" s="17"/>
      <c r="BL7" s="17"/>
      <c r="BM7" s="3"/>
      <c r="BN7" s="3"/>
      <c r="BO7" s="3"/>
      <c r="BP7" s="14"/>
      <c r="BQ7" s="6"/>
    </row>
    <row r="8" spans="1:69" ht="3.5" customHeight="1">
      <c r="A8" s="134"/>
      <c r="B8" s="10"/>
      <c r="C8" s="10"/>
      <c r="D8" s="121"/>
      <c r="E8" s="124"/>
      <c r="F8" s="130"/>
      <c r="G8" s="11"/>
      <c r="H8" s="11"/>
      <c r="J8" s="6"/>
      <c r="K8" s="6"/>
      <c r="L8" s="12"/>
      <c r="M8" s="17"/>
      <c r="N8" s="17"/>
      <c r="O8" s="17"/>
      <c r="P8" s="17"/>
      <c r="Q8" s="17"/>
      <c r="R8" s="17"/>
      <c r="S8" s="17"/>
      <c r="T8" s="22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3"/>
      <c r="BN8" s="3"/>
      <c r="BO8" s="3"/>
      <c r="BP8" s="14"/>
      <c r="BQ8" s="6"/>
    </row>
    <row r="9" spans="1:69" ht="1.5" customHeight="1">
      <c r="A9" s="134"/>
      <c r="B9" s="10"/>
      <c r="C9" s="10"/>
      <c r="D9" s="121"/>
      <c r="E9" s="124"/>
      <c r="F9" s="130"/>
      <c r="G9" s="11"/>
      <c r="H9" s="11"/>
      <c r="J9" s="6"/>
      <c r="K9" s="6"/>
      <c r="L9" s="12"/>
      <c r="M9" s="17"/>
      <c r="N9" s="17"/>
      <c r="O9" s="17"/>
      <c r="P9" s="17"/>
      <c r="Q9" s="17"/>
      <c r="R9" s="17"/>
      <c r="S9" s="17"/>
      <c r="T9" s="22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3"/>
      <c r="BN9" s="3"/>
      <c r="BO9" s="3"/>
      <c r="BP9" s="14"/>
      <c r="BQ9" s="6"/>
    </row>
    <row r="10" spans="1:69" ht="3.5" customHeight="1">
      <c r="A10" s="135"/>
      <c r="B10" s="10"/>
      <c r="C10" s="10"/>
      <c r="D10" s="122"/>
      <c r="E10" s="125"/>
      <c r="F10" s="131"/>
      <c r="G10" s="11"/>
      <c r="H10" s="11"/>
      <c r="J10" s="6"/>
      <c r="K10" s="6"/>
      <c r="L10" s="12"/>
      <c r="M10" s="24"/>
      <c r="N10" s="24"/>
      <c r="O10" s="24"/>
      <c r="P10" s="24"/>
      <c r="Q10" s="24"/>
      <c r="R10" s="24"/>
      <c r="S10" s="24"/>
      <c r="T10" s="25"/>
      <c r="U10" s="24"/>
      <c r="V10" s="117">
        <f>IF(ISBLANK(A1),"",VLOOKUP(A1,NOS,2,FALSE))</f>
        <v>0</v>
      </c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24"/>
      <c r="AU10" s="24"/>
      <c r="AV10" s="24"/>
      <c r="AW10" s="24"/>
      <c r="AX10" s="24"/>
      <c r="AY10" s="24"/>
      <c r="AZ10" s="24"/>
      <c r="BA10" s="24"/>
      <c r="BB10" s="24"/>
      <c r="BC10" s="128" t="s">
        <v>657</v>
      </c>
      <c r="BD10" s="128"/>
      <c r="BE10" s="128"/>
      <c r="BF10" s="128"/>
      <c r="BG10" s="128"/>
      <c r="BH10" s="128"/>
      <c r="BI10" s="128"/>
      <c r="BJ10" s="128"/>
      <c r="BK10" s="128"/>
      <c r="BL10" s="128"/>
      <c r="BM10" s="5"/>
      <c r="BN10" s="7"/>
      <c r="BO10" s="3"/>
      <c r="BP10" s="14"/>
      <c r="BQ10" s="6"/>
    </row>
    <row r="11" spans="1:69" ht="3.5" customHeight="1">
      <c r="J11" s="6"/>
      <c r="K11" s="6"/>
      <c r="L11" s="12"/>
      <c r="M11" s="119"/>
      <c r="N11" s="119"/>
      <c r="O11" s="119"/>
      <c r="P11" s="119"/>
      <c r="Q11" s="119"/>
      <c r="R11" s="119"/>
      <c r="S11" s="119"/>
      <c r="T11" s="25"/>
      <c r="U11" s="24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24"/>
      <c r="AU11" s="24"/>
      <c r="AV11" s="119"/>
      <c r="AW11" s="119"/>
      <c r="AX11" s="119"/>
      <c r="AY11" s="119"/>
      <c r="AZ11" s="119"/>
      <c r="BA11" s="24"/>
      <c r="BB11" s="24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5"/>
      <c r="BN11" s="7"/>
      <c r="BO11" s="3"/>
      <c r="BP11" s="14"/>
      <c r="BQ11" s="6"/>
    </row>
    <row r="12" spans="1:69" ht="3.5" customHeight="1">
      <c r="J12" s="6"/>
      <c r="K12" s="6"/>
      <c r="L12" s="12"/>
      <c r="M12" s="119"/>
      <c r="N12" s="119"/>
      <c r="O12" s="119"/>
      <c r="P12" s="119"/>
      <c r="Q12" s="119"/>
      <c r="R12" s="119"/>
      <c r="S12" s="119"/>
      <c r="T12" s="25"/>
      <c r="U12" s="24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24"/>
      <c r="AU12" s="24"/>
      <c r="AV12" s="119"/>
      <c r="AW12" s="119"/>
      <c r="AX12" s="119"/>
      <c r="AY12" s="119"/>
      <c r="AZ12" s="119"/>
      <c r="BA12" s="24"/>
      <c r="BB12" s="24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5"/>
      <c r="BN12" s="7"/>
      <c r="BO12" s="3"/>
      <c r="BP12" s="14"/>
      <c r="BQ12" s="6"/>
    </row>
    <row r="13" spans="1:69" ht="3.5" customHeight="1">
      <c r="J13" s="6"/>
      <c r="K13" s="6"/>
      <c r="L13" s="12"/>
      <c r="M13" s="119"/>
      <c r="N13" s="119"/>
      <c r="O13" s="119"/>
      <c r="P13" s="119"/>
      <c r="Q13" s="119"/>
      <c r="R13" s="119"/>
      <c r="S13" s="119"/>
      <c r="T13" s="25"/>
      <c r="U13" s="24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24"/>
      <c r="AU13" s="24"/>
      <c r="AV13" s="119"/>
      <c r="AW13" s="119"/>
      <c r="AX13" s="119"/>
      <c r="AY13" s="119"/>
      <c r="AZ13" s="119"/>
      <c r="BA13" s="24"/>
      <c r="BB13" s="24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5"/>
      <c r="BN13" s="7"/>
      <c r="BO13" s="3"/>
      <c r="BP13" s="14"/>
      <c r="BQ13" s="6"/>
    </row>
    <row r="14" spans="1:69" ht="3.5" customHeight="1">
      <c r="J14" s="6"/>
      <c r="K14" s="6"/>
      <c r="L14" s="12"/>
      <c r="M14" s="119"/>
      <c r="N14" s="119"/>
      <c r="O14" s="119"/>
      <c r="P14" s="119"/>
      <c r="Q14" s="119"/>
      <c r="R14" s="119"/>
      <c r="S14" s="119"/>
      <c r="T14" s="25"/>
      <c r="U14" s="24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24"/>
      <c r="AU14" s="24"/>
      <c r="AV14" s="119"/>
      <c r="AW14" s="119"/>
      <c r="AX14" s="119"/>
      <c r="AY14" s="119"/>
      <c r="AZ14" s="119"/>
      <c r="BA14" s="24"/>
      <c r="BB14" s="24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5"/>
      <c r="BN14" s="7"/>
      <c r="BO14" s="3"/>
      <c r="BP14" s="14"/>
      <c r="BQ14" s="6"/>
    </row>
    <row r="15" spans="1:69" ht="3.5" customHeight="1">
      <c r="J15" s="6"/>
      <c r="K15" s="6"/>
      <c r="L15" s="12"/>
      <c r="M15" s="24"/>
      <c r="N15" s="24"/>
      <c r="O15" s="24"/>
      <c r="P15" s="24"/>
      <c r="Q15" s="24"/>
      <c r="R15" s="24"/>
      <c r="S15" s="24"/>
      <c r="T15" s="25"/>
      <c r="U15" s="24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24"/>
      <c r="AU15" s="24"/>
      <c r="AV15" s="24"/>
      <c r="AW15" s="24"/>
      <c r="AX15" s="24"/>
      <c r="AY15" s="24"/>
      <c r="AZ15" s="24"/>
      <c r="BA15" s="24"/>
      <c r="BB15" s="24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5"/>
      <c r="BN15" s="7"/>
      <c r="BO15" s="3"/>
      <c r="BP15" s="14"/>
      <c r="BQ15" s="6"/>
    </row>
    <row r="16" spans="1:69" ht="3.5" customHeight="1">
      <c r="J16" s="6"/>
      <c r="K16" s="6"/>
      <c r="L16" s="12"/>
      <c r="M16" s="119"/>
      <c r="N16" s="119"/>
      <c r="O16" s="119"/>
      <c r="P16" s="119"/>
      <c r="Q16" s="119"/>
      <c r="R16" s="119"/>
      <c r="S16" s="119"/>
      <c r="T16" s="25"/>
      <c r="U16" s="115">
        <f>IF(ISBLANK(A1),"",VLOOKUP(A1,NOS,3,FALSE))</f>
        <v>0</v>
      </c>
      <c r="V16" s="115"/>
      <c r="W16" s="115"/>
      <c r="X16" s="115"/>
      <c r="Y16" s="115"/>
      <c r="Z16" s="24"/>
      <c r="AA16" s="24"/>
      <c r="AB16" s="115">
        <f>IF(ISBLANK(A1),"",VLOOKUP(A1,NOS,5,FALSE))</f>
        <v>0</v>
      </c>
      <c r="AC16" s="115"/>
      <c r="AD16" s="115"/>
      <c r="AE16" s="115"/>
      <c r="AF16" s="115"/>
      <c r="AG16" s="24"/>
      <c r="AH16" s="24"/>
      <c r="AI16" s="24"/>
      <c r="AJ16" s="137">
        <f>IF(ISBLANK(A1),"",VLOOKUP(A1,NOS,7,FALSE))</f>
        <v>0</v>
      </c>
      <c r="AK16" s="137"/>
      <c r="AL16" s="137"/>
      <c r="AM16" s="137"/>
      <c r="AN16" s="137"/>
      <c r="AO16" s="137"/>
      <c r="AP16" s="137"/>
      <c r="AQ16" s="137"/>
      <c r="AR16" s="137"/>
      <c r="AS16" s="137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115">
        <f>IF(ISBLANK(A1),"",VLOOKUP(A1,NOS,21,FALSE))</f>
        <v>0</v>
      </c>
      <c r="BG16" s="115"/>
      <c r="BH16" s="115"/>
      <c r="BI16" s="115"/>
      <c r="BJ16" s="24"/>
      <c r="BK16" s="24"/>
      <c r="BL16" s="24"/>
      <c r="BM16" s="5"/>
      <c r="BN16" s="7"/>
      <c r="BO16" s="3"/>
      <c r="BP16" s="14"/>
      <c r="BQ16" s="6"/>
    </row>
    <row r="17" spans="10:69" ht="3.5" customHeight="1">
      <c r="J17" s="6"/>
      <c r="K17" s="6"/>
      <c r="L17" s="12"/>
      <c r="M17" s="119"/>
      <c r="N17" s="119"/>
      <c r="O17" s="119"/>
      <c r="P17" s="119"/>
      <c r="Q17" s="119"/>
      <c r="R17" s="119"/>
      <c r="S17" s="119"/>
      <c r="T17" s="25"/>
      <c r="U17" s="115"/>
      <c r="V17" s="115"/>
      <c r="W17" s="115"/>
      <c r="X17" s="115"/>
      <c r="Y17" s="115"/>
      <c r="Z17" s="24"/>
      <c r="AA17" s="24"/>
      <c r="AB17" s="115"/>
      <c r="AC17" s="115"/>
      <c r="AD17" s="115"/>
      <c r="AE17" s="115"/>
      <c r="AF17" s="115"/>
      <c r="AG17" s="24"/>
      <c r="AH17" s="24"/>
      <c r="AI17" s="24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24"/>
      <c r="AU17" s="24"/>
      <c r="AV17" s="119"/>
      <c r="AW17" s="119"/>
      <c r="AX17" s="119"/>
      <c r="AY17" s="119"/>
      <c r="AZ17" s="119"/>
      <c r="BA17" s="24"/>
      <c r="BB17" s="24"/>
      <c r="BC17" s="24"/>
      <c r="BD17" s="24"/>
      <c r="BE17" s="26"/>
      <c r="BF17" s="115"/>
      <c r="BG17" s="115"/>
      <c r="BH17" s="115"/>
      <c r="BI17" s="115"/>
      <c r="BJ17" s="132" t="str">
        <f>IF(BF16=0,"","○")</f>
        <v/>
      </c>
      <c r="BK17" s="132"/>
      <c r="BL17" s="24"/>
      <c r="BM17" s="5"/>
      <c r="BN17" s="7"/>
      <c r="BO17" s="3"/>
      <c r="BP17" s="14"/>
      <c r="BQ17" s="6"/>
    </row>
    <row r="18" spans="10:69" ht="3.5" customHeight="1">
      <c r="J18" s="6"/>
      <c r="K18" s="6"/>
      <c r="L18" s="12"/>
      <c r="M18" s="119"/>
      <c r="N18" s="119"/>
      <c r="O18" s="119"/>
      <c r="P18" s="119"/>
      <c r="Q18" s="119"/>
      <c r="R18" s="119"/>
      <c r="S18" s="119"/>
      <c r="T18" s="25"/>
      <c r="U18" s="115"/>
      <c r="V18" s="115"/>
      <c r="W18" s="115"/>
      <c r="X18" s="115"/>
      <c r="Y18" s="115"/>
      <c r="Z18" s="24"/>
      <c r="AA18" s="24"/>
      <c r="AB18" s="115"/>
      <c r="AC18" s="115"/>
      <c r="AD18" s="115"/>
      <c r="AE18" s="115"/>
      <c r="AF18" s="115"/>
      <c r="AG18" s="24"/>
      <c r="AH18" s="24"/>
      <c r="AI18" s="24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24"/>
      <c r="AU18" s="24"/>
      <c r="AV18" s="119"/>
      <c r="AW18" s="119"/>
      <c r="AX18" s="119"/>
      <c r="AY18" s="119"/>
      <c r="AZ18" s="119"/>
      <c r="BA18" s="24"/>
      <c r="BB18" s="24"/>
      <c r="BC18" s="24"/>
      <c r="BD18" s="24"/>
      <c r="BE18" s="26"/>
      <c r="BF18" s="115"/>
      <c r="BG18" s="115"/>
      <c r="BH18" s="115"/>
      <c r="BI18" s="115"/>
      <c r="BJ18" s="132"/>
      <c r="BK18" s="132"/>
      <c r="BL18" s="24"/>
      <c r="BM18" s="5"/>
      <c r="BN18" s="7"/>
      <c r="BO18" s="3"/>
      <c r="BP18" s="14"/>
      <c r="BQ18" s="6"/>
    </row>
    <row r="19" spans="10:69" ht="3.5" customHeight="1">
      <c r="J19" s="6"/>
      <c r="K19" s="6"/>
      <c r="L19" s="12"/>
      <c r="M19" s="119"/>
      <c r="N19" s="119"/>
      <c r="O19" s="119"/>
      <c r="P19" s="119"/>
      <c r="Q19" s="119"/>
      <c r="R19" s="119"/>
      <c r="S19" s="119"/>
      <c r="T19" s="25"/>
      <c r="U19" s="115"/>
      <c r="V19" s="115"/>
      <c r="W19" s="115"/>
      <c r="X19" s="115"/>
      <c r="Y19" s="115"/>
      <c r="Z19" s="24"/>
      <c r="AA19" s="24"/>
      <c r="AB19" s="115"/>
      <c r="AC19" s="115"/>
      <c r="AD19" s="115"/>
      <c r="AE19" s="115"/>
      <c r="AF19" s="115"/>
      <c r="AG19" s="24"/>
      <c r="AH19" s="24"/>
      <c r="AI19" s="24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24"/>
      <c r="AU19" s="24"/>
      <c r="AV19" s="119"/>
      <c r="AW19" s="119"/>
      <c r="AX19" s="119"/>
      <c r="AY19" s="119"/>
      <c r="AZ19" s="119"/>
      <c r="BA19" s="24"/>
      <c r="BB19" s="24"/>
      <c r="BC19" s="24"/>
      <c r="BD19" s="24"/>
      <c r="BE19" s="26"/>
      <c r="BF19" s="115"/>
      <c r="BG19" s="115"/>
      <c r="BH19" s="115"/>
      <c r="BI19" s="115"/>
      <c r="BJ19" s="132"/>
      <c r="BK19" s="132"/>
      <c r="BL19" s="24"/>
      <c r="BM19" s="5"/>
      <c r="BN19" s="7"/>
      <c r="BO19" s="3"/>
      <c r="BP19" s="14"/>
      <c r="BQ19" s="6"/>
    </row>
    <row r="20" spans="10:69" ht="3.5" customHeight="1">
      <c r="J20" s="6"/>
      <c r="K20" s="6"/>
      <c r="L20" s="12"/>
      <c r="M20" s="119"/>
      <c r="N20" s="119"/>
      <c r="O20" s="119"/>
      <c r="P20" s="119"/>
      <c r="Q20" s="119"/>
      <c r="R20" s="119"/>
      <c r="S20" s="119"/>
      <c r="T20" s="25"/>
      <c r="U20" s="115"/>
      <c r="V20" s="115"/>
      <c r="W20" s="115"/>
      <c r="X20" s="115"/>
      <c r="Y20" s="115"/>
      <c r="Z20" s="24"/>
      <c r="AA20" s="24"/>
      <c r="AB20" s="115"/>
      <c r="AC20" s="115"/>
      <c r="AD20" s="115"/>
      <c r="AE20" s="115"/>
      <c r="AF20" s="115"/>
      <c r="AG20" s="24"/>
      <c r="AH20" s="24"/>
      <c r="AI20" s="24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24"/>
      <c r="AU20" s="24"/>
      <c r="AV20" s="119"/>
      <c r="AW20" s="119"/>
      <c r="AX20" s="119"/>
      <c r="AY20" s="119"/>
      <c r="AZ20" s="119"/>
      <c r="BA20" s="24"/>
      <c r="BB20" s="24"/>
      <c r="BC20" s="24"/>
      <c r="BD20" s="24"/>
      <c r="BE20" s="26"/>
      <c r="BF20" s="115"/>
      <c r="BG20" s="115"/>
      <c r="BH20" s="115"/>
      <c r="BI20" s="115"/>
      <c r="BJ20" s="26"/>
      <c r="BK20" s="26"/>
      <c r="BL20" s="24"/>
      <c r="BM20" s="5"/>
      <c r="BN20" s="7"/>
      <c r="BO20" s="3"/>
      <c r="BP20" s="14"/>
      <c r="BQ20" s="6"/>
    </row>
    <row r="21" spans="10:69" ht="3.5" customHeight="1">
      <c r="J21" s="6"/>
      <c r="K21" s="6"/>
      <c r="L21" s="12"/>
      <c r="M21" s="119"/>
      <c r="N21" s="119"/>
      <c r="O21" s="119"/>
      <c r="P21" s="119"/>
      <c r="Q21" s="119"/>
      <c r="R21" s="119"/>
      <c r="S21" s="119"/>
      <c r="T21" s="25"/>
      <c r="U21" s="115"/>
      <c r="V21" s="115"/>
      <c r="W21" s="115"/>
      <c r="X21" s="115"/>
      <c r="Y21" s="115"/>
      <c r="Z21" s="24"/>
      <c r="AA21" s="24"/>
      <c r="AB21" s="115"/>
      <c r="AC21" s="115"/>
      <c r="AD21" s="115"/>
      <c r="AE21" s="115"/>
      <c r="AF21" s="115"/>
      <c r="AG21" s="24"/>
      <c r="AH21" s="24"/>
      <c r="AI21" s="24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115"/>
      <c r="BG21" s="115"/>
      <c r="BH21" s="115"/>
      <c r="BI21" s="115"/>
      <c r="BJ21" s="24"/>
      <c r="BK21" s="24"/>
      <c r="BL21" s="24"/>
      <c r="BM21" s="5"/>
      <c r="BN21" s="7"/>
      <c r="BO21" s="3"/>
      <c r="BP21" s="14"/>
      <c r="BQ21" s="6"/>
    </row>
    <row r="22" spans="10:69" ht="2.25" customHeight="1">
      <c r="J22" s="6"/>
      <c r="K22" s="6"/>
      <c r="L22" s="12"/>
      <c r="M22" s="119"/>
      <c r="N22" s="119"/>
      <c r="O22" s="119"/>
      <c r="P22" s="119"/>
      <c r="Q22" s="119"/>
      <c r="R22" s="119"/>
      <c r="S22" s="119"/>
      <c r="T22" s="25"/>
      <c r="U22" s="24"/>
      <c r="V22" s="138">
        <f>IF(ISBLANK(A1),"",VLOOKUP(A1,NOS,9,FALSE))</f>
        <v>0</v>
      </c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5"/>
      <c r="BN22" s="7"/>
      <c r="BO22" s="3"/>
      <c r="BP22" s="14"/>
      <c r="BQ22" s="6"/>
    </row>
    <row r="23" spans="10:69" ht="3.5" customHeight="1">
      <c r="J23" s="6"/>
      <c r="K23" s="6"/>
      <c r="L23" s="12"/>
      <c r="M23" s="119"/>
      <c r="N23" s="119"/>
      <c r="O23" s="119"/>
      <c r="P23" s="119"/>
      <c r="Q23" s="119"/>
      <c r="R23" s="119"/>
      <c r="S23" s="119"/>
      <c r="T23" s="25"/>
      <c r="U23" s="24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5"/>
      <c r="BN23" s="7"/>
      <c r="BO23" s="3"/>
      <c r="BP23" s="14"/>
      <c r="BQ23" s="6"/>
    </row>
    <row r="24" spans="10:69" ht="3.5" customHeight="1">
      <c r="J24" s="6"/>
      <c r="K24" s="6"/>
      <c r="L24" s="12"/>
      <c r="M24" s="119"/>
      <c r="N24" s="119"/>
      <c r="O24" s="119"/>
      <c r="P24" s="119"/>
      <c r="Q24" s="119"/>
      <c r="R24" s="119"/>
      <c r="S24" s="119"/>
      <c r="T24" s="25"/>
      <c r="U24" s="24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5"/>
      <c r="BN24" s="7"/>
      <c r="BO24" s="3"/>
      <c r="BP24" s="14"/>
      <c r="BQ24" s="6"/>
    </row>
    <row r="25" spans="10:69" ht="3.5" customHeight="1">
      <c r="J25" s="6"/>
      <c r="K25" s="6"/>
      <c r="L25" s="12"/>
      <c r="M25" s="119"/>
      <c r="N25" s="119"/>
      <c r="O25" s="119"/>
      <c r="P25" s="119"/>
      <c r="Q25" s="119"/>
      <c r="R25" s="119"/>
      <c r="S25" s="119"/>
      <c r="T25" s="25"/>
      <c r="U25" s="24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5"/>
      <c r="BN25" s="7"/>
      <c r="BO25" s="3"/>
      <c r="BP25" s="14"/>
    </row>
    <row r="26" spans="10:69" ht="3.5" customHeight="1">
      <c r="J26" s="6"/>
      <c r="K26" s="6"/>
      <c r="L26" s="12"/>
      <c r="M26" s="119"/>
      <c r="N26" s="119"/>
      <c r="O26" s="119"/>
      <c r="P26" s="119"/>
      <c r="Q26" s="119"/>
      <c r="R26" s="119"/>
      <c r="S26" s="119"/>
      <c r="T26" s="25"/>
      <c r="U26" s="24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5"/>
      <c r="BN26" s="7"/>
      <c r="BO26" s="3"/>
      <c r="BP26" s="14"/>
      <c r="BQ26" s="6"/>
    </row>
    <row r="27" spans="10:69" ht="3.5" customHeight="1">
      <c r="J27" s="6"/>
      <c r="K27" s="6"/>
      <c r="L27" s="12"/>
      <c r="M27" s="119"/>
      <c r="N27" s="119"/>
      <c r="O27" s="119"/>
      <c r="P27" s="119"/>
      <c r="Q27" s="119"/>
      <c r="R27" s="119"/>
      <c r="S27" s="119"/>
      <c r="T27" s="25"/>
      <c r="U27" s="24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5"/>
      <c r="BN27" s="7"/>
      <c r="BO27" s="3"/>
      <c r="BP27" s="14"/>
      <c r="BQ27" s="6"/>
    </row>
    <row r="28" spans="10:69" ht="3.5" customHeight="1">
      <c r="J28" s="6"/>
      <c r="K28" s="6"/>
      <c r="L28" s="12"/>
      <c r="M28" s="119"/>
      <c r="N28" s="119"/>
      <c r="O28" s="119"/>
      <c r="P28" s="119"/>
      <c r="Q28" s="119"/>
      <c r="R28" s="119"/>
      <c r="S28" s="119"/>
      <c r="T28" s="117">
        <f>IF(ISBLANK(A1),"",VLOOKUP(A1,NOS,10,FALSE))</f>
        <v>0</v>
      </c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5"/>
      <c r="BN28" s="7"/>
      <c r="BO28" s="3"/>
      <c r="BP28" s="14"/>
      <c r="BQ28" s="6"/>
    </row>
    <row r="29" spans="10:69" ht="3.5" customHeight="1">
      <c r="J29" s="6"/>
      <c r="K29" s="6"/>
      <c r="L29" s="12"/>
      <c r="M29" s="119"/>
      <c r="N29" s="119"/>
      <c r="O29" s="119"/>
      <c r="P29" s="119"/>
      <c r="Q29" s="119"/>
      <c r="R29" s="119"/>
      <c r="S29" s="119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27"/>
      <c r="AT29" s="27"/>
      <c r="AU29" s="24"/>
      <c r="AV29" s="27"/>
      <c r="AW29" s="27"/>
      <c r="AX29" s="27"/>
      <c r="AY29" s="27"/>
      <c r="AZ29" s="27"/>
      <c r="BA29" s="114" t="str">
        <f>IF(ISBLANK(A1),"",VLOOKUP(A1,NOS,22,FALSE))</f>
        <v>○</v>
      </c>
      <c r="BB29" s="114"/>
      <c r="BC29" s="114"/>
      <c r="BD29" s="24"/>
      <c r="BE29" s="24"/>
      <c r="BF29" s="24"/>
      <c r="BJ29" s="114">
        <f>IF(ISBLANK(A1),"",VLOOKUP(A1,NOS,23,FALSE))</f>
        <v>0</v>
      </c>
      <c r="BK29" s="114"/>
      <c r="BL29" s="114"/>
      <c r="BM29" s="114"/>
      <c r="BN29" s="7"/>
      <c r="BO29" s="3"/>
      <c r="BP29" s="14"/>
      <c r="BQ29" s="6"/>
    </row>
    <row r="30" spans="10:69" ht="3.5" customHeight="1">
      <c r="J30" s="6"/>
      <c r="K30" s="6"/>
      <c r="L30" s="12"/>
      <c r="M30" s="119"/>
      <c r="N30" s="119"/>
      <c r="O30" s="119"/>
      <c r="P30" s="119"/>
      <c r="Q30" s="119"/>
      <c r="R30" s="119"/>
      <c r="S30" s="119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27"/>
      <c r="AT30" s="27"/>
      <c r="AU30" s="24"/>
      <c r="AV30" s="27"/>
      <c r="AW30" s="27"/>
      <c r="AX30" s="27"/>
      <c r="AY30" s="27"/>
      <c r="AZ30" s="27"/>
      <c r="BA30" s="114"/>
      <c r="BB30" s="114"/>
      <c r="BC30" s="114"/>
      <c r="BD30" s="24"/>
      <c r="BE30" s="24"/>
      <c r="BF30" s="24"/>
      <c r="BJ30" s="114"/>
      <c r="BK30" s="114"/>
      <c r="BL30" s="114"/>
      <c r="BM30" s="114"/>
      <c r="BN30" s="7"/>
      <c r="BO30" s="3"/>
      <c r="BP30" s="14"/>
      <c r="BQ30" s="6"/>
    </row>
    <row r="31" spans="10:69" ht="3.5" customHeight="1">
      <c r="J31" s="6"/>
      <c r="K31" s="6"/>
      <c r="L31" s="12"/>
      <c r="M31" s="119"/>
      <c r="N31" s="119"/>
      <c r="O31" s="119"/>
      <c r="P31" s="119"/>
      <c r="Q31" s="119"/>
      <c r="R31" s="119"/>
      <c r="S31" s="119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27"/>
      <c r="AT31" s="27"/>
      <c r="AU31" s="24"/>
      <c r="AV31" s="27"/>
      <c r="AW31" s="27"/>
      <c r="AX31" s="27"/>
      <c r="AY31" s="27"/>
      <c r="AZ31" s="27"/>
      <c r="BA31" s="114"/>
      <c r="BB31" s="114"/>
      <c r="BC31" s="114"/>
      <c r="BD31" s="24"/>
      <c r="BE31" s="24"/>
      <c r="BF31" s="24"/>
      <c r="BJ31" s="114"/>
      <c r="BK31" s="114"/>
      <c r="BL31" s="114"/>
      <c r="BM31" s="114"/>
      <c r="BN31" s="7"/>
      <c r="BO31" s="3"/>
      <c r="BP31" s="14"/>
      <c r="BQ31" s="6"/>
    </row>
    <row r="32" spans="10:69" ht="3.5" customHeight="1">
      <c r="J32" s="6"/>
      <c r="K32" s="6"/>
      <c r="L32" s="12"/>
      <c r="M32" s="119"/>
      <c r="N32" s="119"/>
      <c r="O32" s="119"/>
      <c r="P32" s="119"/>
      <c r="Q32" s="119"/>
      <c r="R32" s="119"/>
      <c r="S32" s="119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24"/>
      <c r="AT32" s="24"/>
      <c r="AU32" s="24"/>
      <c r="AV32" s="27"/>
      <c r="AW32" s="27"/>
      <c r="AX32" s="27"/>
      <c r="AY32" s="27"/>
      <c r="AZ32" s="27"/>
      <c r="BA32" s="114"/>
      <c r="BB32" s="114"/>
      <c r="BC32" s="114"/>
      <c r="BD32" s="24"/>
      <c r="BE32" s="24"/>
      <c r="BF32" s="24"/>
      <c r="BJ32" s="114"/>
      <c r="BK32" s="114"/>
      <c r="BL32" s="114"/>
      <c r="BM32" s="114"/>
      <c r="BN32" s="7"/>
      <c r="BO32" s="3"/>
      <c r="BP32" s="14"/>
      <c r="BQ32" s="6"/>
    </row>
    <row r="33" spans="10:71" ht="3.5" customHeight="1">
      <c r="J33" s="6"/>
      <c r="K33" s="6"/>
      <c r="L33" s="12"/>
      <c r="M33" s="119"/>
      <c r="N33" s="119"/>
      <c r="O33" s="119"/>
      <c r="P33" s="119"/>
      <c r="Q33" s="119"/>
      <c r="R33" s="119"/>
      <c r="S33" s="119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5"/>
      <c r="BN33" s="7"/>
      <c r="BO33" s="3"/>
      <c r="BP33" s="14"/>
      <c r="BQ33" s="6"/>
    </row>
    <row r="34" spans="10:71" ht="1.5" customHeight="1">
      <c r="J34" s="6"/>
      <c r="K34" s="6"/>
      <c r="L34" s="12"/>
      <c r="M34" s="24"/>
      <c r="N34" s="24"/>
      <c r="O34" s="24"/>
      <c r="P34" s="24"/>
      <c r="Q34" s="24"/>
      <c r="R34" s="24"/>
      <c r="S34" s="24"/>
      <c r="T34" s="25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5"/>
      <c r="BN34" s="7"/>
      <c r="BO34" s="3"/>
      <c r="BP34" s="14"/>
      <c r="BQ34" s="6"/>
    </row>
    <row r="35" spans="10:71" ht="3.5" customHeight="1">
      <c r="J35" s="6"/>
      <c r="K35" s="6"/>
      <c r="L35" s="12"/>
      <c r="M35" s="119"/>
      <c r="N35" s="119"/>
      <c r="O35" s="119"/>
      <c r="P35" s="119"/>
      <c r="Q35" s="119"/>
      <c r="R35" s="119"/>
      <c r="S35" s="119"/>
      <c r="T35" s="25"/>
      <c r="U35" s="24"/>
      <c r="V35" s="24"/>
      <c r="W35" s="118">
        <f>IF(ISBLANK(A1),"",VLOOKUP(A1,NOS,20,FALSE))</f>
        <v>0</v>
      </c>
      <c r="X35" s="118"/>
      <c r="Y35" s="118"/>
      <c r="Z35" s="118"/>
      <c r="AA35" s="118"/>
      <c r="AB35" s="118"/>
      <c r="AC35" s="118"/>
      <c r="AD35" s="118"/>
      <c r="AE35" s="119"/>
      <c r="AF35" s="119"/>
      <c r="AG35" s="24"/>
      <c r="AH35" s="24"/>
      <c r="AI35" s="119"/>
      <c r="AJ35" s="119"/>
      <c r="AK35" s="119"/>
      <c r="AL35" s="119"/>
      <c r="AM35" s="119"/>
      <c r="AN35" s="24"/>
      <c r="AO35" s="115">
        <f>IF(ISBLANK(A1),"",VLOOKUP(A1,NOS,19,FALSE))</f>
        <v>0</v>
      </c>
      <c r="AP35" s="115"/>
      <c r="AQ35" s="115"/>
      <c r="AR35" s="24"/>
      <c r="AS35" s="24"/>
      <c r="AT35" s="119"/>
      <c r="AU35" s="119"/>
      <c r="AV35" s="119"/>
      <c r="AW35" s="119"/>
      <c r="AX35" s="24"/>
      <c r="AY35" s="24"/>
      <c r="AZ35" s="24"/>
      <c r="BA35" s="115" t="str">
        <f>IF(ISBLANK(A1),"",VLOOKUP(A1,NOS,16,FALSE))</f>
        <v>○</v>
      </c>
      <c r="BB35" s="115"/>
      <c r="BC35" s="115"/>
      <c r="BD35" s="115" t="str">
        <f>IF(ISBLANK(A1),"",VLOOKUP(A1,NOS,17,FALSE))</f>
        <v/>
      </c>
      <c r="BE35" s="115"/>
      <c r="BF35" s="115"/>
      <c r="BG35" s="119"/>
      <c r="BH35" s="115">
        <f>IF(ISBLANK(A1),"",VLOOKUP(A1,NOS,18,FALSE))</f>
        <v>0</v>
      </c>
      <c r="BI35" s="115"/>
      <c r="BJ35" s="115"/>
      <c r="BK35" s="115"/>
      <c r="BL35" s="119"/>
      <c r="BM35" s="5"/>
      <c r="BN35" s="7"/>
      <c r="BO35" s="3"/>
      <c r="BP35" s="14"/>
      <c r="BQ35" s="6"/>
    </row>
    <row r="36" spans="10:71" ht="3.5" customHeight="1">
      <c r="J36" s="6"/>
      <c r="K36" s="6"/>
      <c r="L36" s="12"/>
      <c r="M36" s="119"/>
      <c r="N36" s="119"/>
      <c r="O36" s="119"/>
      <c r="P36" s="119"/>
      <c r="Q36" s="119"/>
      <c r="R36" s="119"/>
      <c r="S36" s="119"/>
      <c r="T36" s="25"/>
      <c r="U36" s="24"/>
      <c r="V36" s="24"/>
      <c r="W36" s="118"/>
      <c r="X36" s="118"/>
      <c r="Y36" s="118"/>
      <c r="Z36" s="118"/>
      <c r="AA36" s="118"/>
      <c r="AB36" s="118"/>
      <c r="AC36" s="118"/>
      <c r="AD36" s="118"/>
      <c r="AE36" s="119"/>
      <c r="AF36" s="119"/>
      <c r="AG36" s="24"/>
      <c r="AH36" s="24"/>
      <c r="AI36" s="119"/>
      <c r="AJ36" s="119"/>
      <c r="AK36" s="119"/>
      <c r="AL36" s="119"/>
      <c r="AM36" s="119"/>
      <c r="AN36" s="24"/>
      <c r="AO36" s="115"/>
      <c r="AP36" s="115"/>
      <c r="AQ36" s="115"/>
      <c r="AR36" s="24"/>
      <c r="AS36" s="24"/>
      <c r="AT36" s="119"/>
      <c r="AU36" s="119"/>
      <c r="AV36" s="119"/>
      <c r="AW36" s="119"/>
      <c r="AX36" s="24"/>
      <c r="AY36" s="24"/>
      <c r="AZ36" s="24"/>
      <c r="BA36" s="115"/>
      <c r="BB36" s="115"/>
      <c r="BC36" s="115"/>
      <c r="BD36" s="115"/>
      <c r="BE36" s="115"/>
      <c r="BF36" s="115"/>
      <c r="BG36" s="119"/>
      <c r="BH36" s="115"/>
      <c r="BI36" s="115"/>
      <c r="BJ36" s="115"/>
      <c r="BK36" s="115"/>
      <c r="BL36" s="119"/>
      <c r="BM36" s="5"/>
      <c r="BN36" s="7"/>
      <c r="BO36" s="3"/>
      <c r="BP36" s="14"/>
      <c r="BQ36" s="6"/>
    </row>
    <row r="37" spans="10:71" ht="3.5" customHeight="1">
      <c r="J37" s="6"/>
      <c r="K37" s="6"/>
      <c r="L37" s="12"/>
      <c r="M37" s="119"/>
      <c r="N37" s="119"/>
      <c r="O37" s="119"/>
      <c r="P37" s="119"/>
      <c r="Q37" s="119"/>
      <c r="R37" s="119"/>
      <c r="S37" s="119"/>
      <c r="T37" s="25"/>
      <c r="U37" s="24"/>
      <c r="V37" s="24"/>
      <c r="W37" s="118"/>
      <c r="X37" s="118"/>
      <c r="Y37" s="118"/>
      <c r="Z37" s="118"/>
      <c r="AA37" s="118"/>
      <c r="AB37" s="118"/>
      <c r="AC37" s="118"/>
      <c r="AD37" s="118"/>
      <c r="AE37" s="119"/>
      <c r="AF37" s="119"/>
      <c r="AG37" s="24"/>
      <c r="AH37" s="24"/>
      <c r="AI37" s="119"/>
      <c r="AJ37" s="119"/>
      <c r="AK37" s="119"/>
      <c r="AL37" s="119"/>
      <c r="AM37" s="119"/>
      <c r="AN37" s="24"/>
      <c r="AO37" s="115"/>
      <c r="AP37" s="115"/>
      <c r="AQ37" s="115"/>
      <c r="AR37" s="24"/>
      <c r="AS37" s="24"/>
      <c r="AT37" s="119"/>
      <c r="AU37" s="119"/>
      <c r="AV37" s="119"/>
      <c r="AW37" s="119"/>
      <c r="AX37" s="24"/>
      <c r="AY37" s="24"/>
      <c r="AZ37" s="24"/>
      <c r="BA37" s="115"/>
      <c r="BB37" s="115"/>
      <c r="BC37" s="115"/>
      <c r="BD37" s="115"/>
      <c r="BE37" s="115"/>
      <c r="BF37" s="115"/>
      <c r="BG37" s="119"/>
      <c r="BH37" s="115"/>
      <c r="BI37" s="115"/>
      <c r="BJ37" s="115"/>
      <c r="BK37" s="115"/>
      <c r="BL37" s="119"/>
      <c r="BM37" s="5"/>
      <c r="BN37" s="7"/>
      <c r="BO37" s="3"/>
      <c r="BP37" s="14"/>
      <c r="BQ37" s="6"/>
    </row>
    <row r="38" spans="10:71" ht="3.5" customHeight="1">
      <c r="J38" s="6"/>
      <c r="K38" s="6"/>
      <c r="L38" s="12"/>
      <c r="M38" s="119"/>
      <c r="N38" s="119"/>
      <c r="O38" s="119"/>
      <c r="P38" s="119"/>
      <c r="Q38" s="119"/>
      <c r="R38" s="119"/>
      <c r="S38" s="119"/>
      <c r="T38" s="25"/>
      <c r="U38" s="24"/>
      <c r="V38" s="24"/>
      <c r="W38" s="118"/>
      <c r="X38" s="118"/>
      <c r="Y38" s="118"/>
      <c r="Z38" s="118"/>
      <c r="AA38" s="118"/>
      <c r="AB38" s="118"/>
      <c r="AC38" s="118"/>
      <c r="AD38" s="118"/>
      <c r="AE38" s="119"/>
      <c r="AF38" s="119"/>
      <c r="AG38" s="24"/>
      <c r="AH38" s="24"/>
      <c r="AI38" s="119"/>
      <c r="AJ38" s="119"/>
      <c r="AK38" s="119"/>
      <c r="AL38" s="119"/>
      <c r="AM38" s="119"/>
      <c r="AN38" s="24"/>
      <c r="AO38" s="115"/>
      <c r="AP38" s="115"/>
      <c r="AQ38" s="115"/>
      <c r="AR38" s="24"/>
      <c r="AS38" s="24"/>
      <c r="AT38" s="119"/>
      <c r="AU38" s="119"/>
      <c r="AV38" s="119"/>
      <c r="AW38" s="119"/>
      <c r="AX38" s="24"/>
      <c r="AY38" s="24"/>
      <c r="AZ38" s="24"/>
      <c r="BA38" s="115"/>
      <c r="BB38" s="115"/>
      <c r="BC38" s="115"/>
      <c r="BD38" s="115"/>
      <c r="BE38" s="115"/>
      <c r="BF38" s="115"/>
      <c r="BG38" s="119"/>
      <c r="BH38" s="115"/>
      <c r="BI38" s="115"/>
      <c r="BJ38" s="115"/>
      <c r="BK38" s="115"/>
      <c r="BL38" s="119"/>
      <c r="BM38" s="5"/>
      <c r="BN38" s="7"/>
      <c r="BO38" s="3"/>
      <c r="BP38" s="14"/>
      <c r="BQ38" s="6"/>
    </row>
    <row r="39" spans="10:71" ht="3.5" customHeight="1">
      <c r="J39" s="6"/>
      <c r="K39" s="6"/>
      <c r="L39" s="12"/>
      <c r="M39" s="24"/>
      <c r="N39" s="24"/>
      <c r="O39" s="24"/>
      <c r="P39" s="24"/>
      <c r="Q39" s="24"/>
      <c r="R39" s="24"/>
      <c r="S39" s="24"/>
      <c r="T39" s="25"/>
      <c r="U39" s="24"/>
      <c r="V39" s="24"/>
      <c r="W39" s="118"/>
      <c r="X39" s="118"/>
      <c r="Y39" s="118"/>
      <c r="Z39" s="118"/>
      <c r="AA39" s="118"/>
      <c r="AB39" s="118"/>
      <c r="AC39" s="118"/>
      <c r="AD39" s="118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115"/>
      <c r="AP39" s="115"/>
      <c r="AQ39" s="115"/>
      <c r="AR39" s="24"/>
      <c r="AS39" s="24"/>
      <c r="AT39" s="24"/>
      <c r="AU39" s="24"/>
      <c r="AV39" s="24"/>
      <c r="AW39" s="24"/>
      <c r="AX39" s="24"/>
      <c r="AY39" s="24"/>
      <c r="AZ39" s="24"/>
      <c r="BA39" s="115"/>
      <c r="BB39" s="115"/>
      <c r="BC39" s="115"/>
      <c r="BD39" s="115"/>
      <c r="BE39" s="115"/>
      <c r="BF39" s="115"/>
      <c r="BG39" s="24"/>
      <c r="BH39" s="115"/>
      <c r="BI39" s="115"/>
      <c r="BJ39" s="115"/>
      <c r="BK39" s="115"/>
      <c r="BL39" s="24"/>
      <c r="BM39" s="5"/>
      <c r="BN39" s="7"/>
      <c r="BO39" s="3"/>
      <c r="BP39" s="14"/>
      <c r="BQ39" s="6"/>
    </row>
    <row r="40" spans="10:71" ht="1.5" customHeight="1">
      <c r="J40" s="6"/>
      <c r="K40" s="6"/>
      <c r="L40" s="12"/>
      <c r="M40" s="24"/>
      <c r="N40" s="24"/>
      <c r="O40" s="24"/>
      <c r="P40" s="24"/>
      <c r="Q40" s="24"/>
      <c r="R40" s="24"/>
      <c r="S40" s="24"/>
      <c r="T40" s="25"/>
      <c r="U40" s="24"/>
      <c r="V40" s="24"/>
      <c r="W40" s="24"/>
      <c r="X40" s="24"/>
      <c r="Y40" s="24"/>
      <c r="Z40" s="24"/>
      <c r="AA40" s="24"/>
      <c r="AB40" s="24"/>
      <c r="AC40" s="17"/>
      <c r="AD40" s="17"/>
      <c r="AE40" s="17"/>
      <c r="AF40" s="17"/>
      <c r="AG40" s="17"/>
      <c r="AH40" s="17"/>
      <c r="AI40" s="17"/>
      <c r="AJ40" s="17"/>
      <c r="AK40" s="24"/>
      <c r="AL40" s="17"/>
      <c r="AM40" s="17"/>
      <c r="AN40" s="17"/>
      <c r="AO40" s="17"/>
      <c r="AP40" s="24"/>
      <c r="AQ40" s="24"/>
      <c r="AR40" s="24"/>
      <c r="AS40" s="24"/>
      <c r="AT40" s="24"/>
      <c r="AU40" s="24"/>
      <c r="AV40" s="24"/>
      <c r="AW40" s="17"/>
      <c r="AX40" s="17"/>
      <c r="AY40" s="17"/>
      <c r="AZ40" s="17"/>
      <c r="BA40" s="17"/>
      <c r="BB40" s="17"/>
      <c r="BC40" s="17"/>
      <c r="BD40" s="17"/>
      <c r="BE40" s="24"/>
      <c r="BF40" s="17"/>
      <c r="BG40" s="17"/>
      <c r="BH40" s="17"/>
      <c r="BI40" s="17"/>
      <c r="BJ40" s="24"/>
      <c r="BK40" s="24"/>
      <c r="BL40" s="24"/>
      <c r="BM40" s="5"/>
      <c r="BN40" s="7"/>
      <c r="BO40" s="3"/>
      <c r="BP40" s="14"/>
      <c r="BQ40" s="6"/>
    </row>
    <row r="41" spans="10:71" ht="3.5" customHeight="1">
      <c r="J41" s="6"/>
      <c r="K41" s="6"/>
      <c r="L41" s="12"/>
      <c r="M41" s="24"/>
      <c r="N41" s="24"/>
      <c r="O41" s="119"/>
      <c r="P41" s="119"/>
      <c r="Q41" s="119"/>
      <c r="R41" s="119"/>
      <c r="S41" s="119"/>
      <c r="T41" s="119"/>
      <c r="U41" s="119"/>
      <c r="V41" s="119"/>
      <c r="W41" s="119"/>
      <c r="X41" s="24"/>
      <c r="Y41" s="24"/>
      <c r="Z41" s="27"/>
      <c r="AA41" s="83"/>
      <c r="AB41" s="83"/>
      <c r="AC41" s="83"/>
      <c r="AD41" s="83"/>
      <c r="AE41" s="114">
        <f>IF(ISBLANK(A1),"",VLOOKUP(A1,NOS,26,FALSE))</f>
        <v>0</v>
      </c>
      <c r="AF41" s="114"/>
      <c r="AG41" s="114"/>
      <c r="AH41" s="114"/>
      <c r="AI41" s="114"/>
      <c r="AJ41" s="114"/>
      <c r="AK41" s="114"/>
      <c r="AL41" s="75"/>
      <c r="AM41" s="114">
        <f>IF(ISBLANK(A1),"",VLOOKUP(A1,NOS,27,FALSE))</f>
        <v>0</v>
      </c>
      <c r="AN41" s="114"/>
      <c r="AO41" s="114"/>
      <c r="AP41" s="114"/>
      <c r="AQ41" s="114">
        <f>IF(ISBLANK(A1),"",VLOOKUP(A1,NOS,28,FALSE))</f>
        <v>0</v>
      </c>
      <c r="AR41" s="114"/>
      <c r="AS41" s="114"/>
      <c r="AT41" s="114"/>
      <c r="AU41" s="76"/>
      <c r="AV41" s="76"/>
      <c r="AW41" s="17"/>
      <c r="AX41" s="114"/>
      <c r="AY41" s="114"/>
      <c r="AZ41" s="114"/>
      <c r="BA41" s="114"/>
      <c r="BB41" s="17"/>
      <c r="BC41" s="116"/>
      <c r="BD41" s="116"/>
      <c r="BE41" s="116"/>
      <c r="BF41" s="116"/>
      <c r="BG41" s="17"/>
      <c r="BH41" s="116"/>
      <c r="BI41" s="116"/>
      <c r="BJ41" s="116"/>
      <c r="BK41" s="116"/>
      <c r="BL41" s="24"/>
      <c r="BM41" s="5"/>
      <c r="BN41" s="7"/>
      <c r="BO41" s="3"/>
      <c r="BP41" s="14"/>
      <c r="BQ41" s="6"/>
    </row>
    <row r="42" spans="10:71" ht="3.5" customHeight="1">
      <c r="J42" s="6"/>
      <c r="K42" s="6"/>
      <c r="L42" s="12"/>
      <c r="M42" s="24"/>
      <c r="N42" s="24"/>
      <c r="O42" s="119"/>
      <c r="P42" s="119"/>
      <c r="Q42" s="119"/>
      <c r="R42" s="119"/>
      <c r="S42" s="119"/>
      <c r="T42" s="119"/>
      <c r="U42" s="119"/>
      <c r="V42" s="119"/>
      <c r="W42" s="119"/>
      <c r="X42" s="24"/>
      <c r="Y42" s="24"/>
      <c r="Z42" s="27"/>
      <c r="AA42" s="83"/>
      <c r="AB42" s="83"/>
      <c r="AC42" s="83"/>
      <c r="AD42" s="83"/>
      <c r="AE42" s="114"/>
      <c r="AF42" s="114"/>
      <c r="AG42" s="114"/>
      <c r="AH42" s="114"/>
      <c r="AI42" s="114"/>
      <c r="AJ42" s="114"/>
      <c r="AK42" s="114"/>
      <c r="AL42" s="77"/>
      <c r="AM42" s="114"/>
      <c r="AN42" s="114"/>
      <c r="AO42" s="114"/>
      <c r="AP42" s="114"/>
      <c r="AQ42" s="114"/>
      <c r="AR42" s="114"/>
      <c r="AS42" s="114"/>
      <c r="AT42" s="114"/>
      <c r="AU42" s="76"/>
      <c r="AV42" s="76"/>
      <c r="AW42" s="17"/>
      <c r="AX42" s="114"/>
      <c r="AY42" s="114"/>
      <c r="AZ42" s="114"/>
      <c r="BA42" s="114"/>
      <c r="BB42" s="17"/>
      <c r="BC42" s="116"/>
      <c r="BD42" s="116"/>
      <c r="BE42" s="116"/>
      <c r="BF42" s="116"/>
      <c r="BG42" s="17"/>
      <c r="BH42" s="116"/>
      <c r="BI42" s="116"/>
      <c r="BJ42" s="116"/>
      <c r="BK42" s="116"/>
      <c r="BL42" s="24"/>
      <c r="BM42" s="5"/>
      <c r="BN42" s="7"/>
      <c r="BO42" s="3"/>
      <c r="BP42" s="14"/>
      <c r="BQ42" s="6"/>
      <c r="BS42" s="6"/>
    </row>
    <row r="43" spans="10:71" ht="3.5" customHeight="1">
      <c r="J43" s="6"/>
      <c r="K43" s="6"/>
      <c r="L43" s="12"/>
      <c r="M43" s="24"/>
      <c r="N43" s="24"/>
      <c r="O43" s="119"/>
      <c r="P43" s="119"/>
      <c r="Q43" s="119"/>
      <c r="R43" s="119"/>
      <c r="S43" s="119"/>
      <c r="T43" s="119"/>
      <c r="U43" s="119"/>
      <c r="V43" s="119"/>
      <c r="W43" s="119"/>
      <c r="X43" s="24"/>
      <c r="Y43" s="24"/>
      <c r="Z43" s="27"/>
      <c r="AA43" s="83"/>
      <c r="AB43" s="83"/>
      <c r="AC43" s="83"/>
      <c r="AD43" s="83"/>
      <c r="AE43" s="114"/>
      <c r="AF43" s="114"/>
      <c r="AG43" s="114"/>
      <c r="AH43" s="114"/>
      <c r="AI43" s="114"/>
      <c r="AJ43" s="114"/>
      <c r="AK43" s="114"/>
      <c r="AL43" s="77"/>
      <c r="AM43" s="114"/>
      <c r="AN43" s="114"/>
      <c r="AO43" s="114"/>
      <c r="AP43" s="114"/>
      <c r="AQ43" s="114"/>
      <c r="AR43" s="114"/>
      <c r="AS43" s="114"/>
      <c r="AT43" s="114"/>
      <c r="AU43" s="76"/>
      <c r="AV43" s="76"/>
      <c r="AW43" s="17"/>
      <c r="AX43" s="114"/>
      <c r="AY43" s="114"/>
      <c r="AZ43" s="114"/>
      <c r="BA43" s="114"/>
      <c r="BB43" s="17"/>
      <c r="BC43" s="116"/>
      <c r="BD43" s="116"/>
      <c r="BE43" s="116"/>
      <c r="BF43" s="116"/>
      <c r="BG43" s="17"/>
      <c r="BH43" s="116"/>
      <c r="BI43" s="116"/>
      <c r="BJ43" s="116"/>
      <c r="BK43" s="116"/>
      <c r="BL43" s="24"/>
      <c r="BM43" s="5"/>
      <c r="BN43" s="7"/>
      <c r="BO43" s="3"/>
      <c r="BP43" s="14"/>
      <c r="BQ43" s="6"/>
    </row>
    <row r="44" spans="10:71" ht="3.5" customHeight="1">
      <c r="J44" s="6"/>
      <c r="K44" s="6"/>
      <c r="L44" s="12"/>
      <c r="M44" s="24"/>
      <c r="N44" s="24"/>
      <c r="O44" s="24"/>
      <c r="P44" s="24"/>
      <c r="Q44" s="24"/>
      <c r="R44" s="24"/>
      <c r="S44" s="24"/>
      <c r="T44" s="25"/>
      <c r="U44" s="24"/>
      <c r="V44" s="24"/>
      <c r="W44" s="24"/>
      <c r="X44" s="24"/>
      <c r="Y44" s="24"/>
      <c r="Z44" s="24"/>
      <c r="AA44" s="83"/>
      <c r="AB44" s="83"/>
      <c r="AC44" s="83"/>
      <c r="AD44" s="83"/>
      <c r="AE44" s="114"/>
      <c r="AF44" s="114"/>
      <c r="AG44" s="114"/>
      <c r="AH44" s="114"/>
      <c r="AI44" s="114"/>
      <c r="AJ44" s="114"/>
      <c r="AK44" s="114"/>
      <c r="AL44" s="77"/>
      <c r="AM44" s="114"/>
      <c r="AN44" s="114"/>
      <c r="AO44" s="114"/>
      <c r="AP44" s="114"/>
      <c r="AQ44" s="114"/>
      <c r="AR44" s="114"/>
      <c r="AS44" s="114"/>
      <c r="AT44" s="114"/>
      <c r="AU44" s="24"/>
      <c r="AV44" s="24"/>
      <c r="AW44" s="17"/>
      <c r="AX44" s="114"/>
      <c r="AY44" s="114"/>
      <c r="AZ44" s="114"/>
      <c r="BA44" s="114"/>
      <c r="BB44" s="17"/>
      <c r="BC44" s="116"/>
      <c r="BD44" s="116"/>
      <c r="BE44" s="116"/>
      <c r="BF44" s="116"/>
      <c r="BG44" s="17"/>
      <c r="BH44" s="116"/>
      <c r="BI44" s="116"/>
      <c r="BJ44" s="116"/>
      <c r="BK44" s="116"/>
      <c r="BL44" s="24"/>
      <c r="BM44" s="5"/>
      <c r="BN44" s="7"/>
      <c r="BO44" s="3"/>
      <c r="BP44" s="14"/>
      <c r="BQ44" s="6"/>
    </row>
    <row r="45" spans="10:71" ht="3.5" customHeight="1">
      <c r="J45" s="6"/>
      <c r="K45" s="6"/>
      <c r="L45" s="12"/>
      <c r="M45" s="17"/>
      <c r="N45" s="17"/>
      <c r="O45" s="17"/>
      <c r="P45" s="17"/>
      <c r="Q45" s="17"/>
      <c r="R45" s="17"/>
      <c r="S45" s="17"/>
      <c r="T45" s="22"/>
      <c r="U45" s="17"/>
      <c r="V45" s="17"/>
      <c r="W45" s="17"/>
      <c r="X45" s="17"/>
      <c r="Y45" s="17"/>
      <c r="Z45" s="17"/>
      <c r="AA45" s="83"/>
      <c r="AB45" s="83"/>
      <c r="AC45" s="83"/>
      <c r="AD45" s="83"/>
      <c r="AE45" s="114"/>
      <c r="AF45" s="114"/>
      <c r="AG45" s="114"/>
      <c r="AH45" s="114"/>
      <c r="AI45" s="114"/>
      <c r="AJ45" s="114"/>
      <c r="AK45" s="114"/>
      <c r="AL45" s="77"/>
      <c r="AM45" s="114"/>
      <c r="AN45" s="114"/>
      <c r="AO45" s="114"/>
      <c r="AP45" s="114"/>
      <c r="AQ45" s="114"/>
      <c r="AR45" s="114"/>
      <c r="AS45" s="114"/>
      <c r="AT45" s="114"/>
      <c r="AU45" s="17"/>
      <c r="AV45" s="17"/>
      <c r="AW45" s="17"/>
      <c r="AX45" s="114"/>
      <c r="AY45" s="114"/>
      <c r="AZ45" s="114"/>
      <c r="BA45" s="114"/>
      <c r="BB45" s="17"/>
      <c r="BC45" s="116"/>
      <c r="BD45" s="116"/>
      <c r="BE45" s="116"/>
      <c r="BF45" s="116"/>
      <c r="BG45" s="17"/>
      <c r="BH45" s="116"/>
      <c r="BI45" s="116"/>
      <c r="BJ45" s="116"/>
      <c r="BK45" s="116"/>
      <c r="BL45" s="17"/>
      <c r="BM45" s="3"/>
      <c r="BN45" s="3"/>
      <c r="BO45" s="3"/>
      <c r="BP45" s="14"/>
      <c r="BQ45" s="6"/>
    </row>
    <row r="46" spans="10:71" ht="3.5" customHeight="1">
      <c r="J46" s="6"/>
      <c r="K46" s="6"/>
      <c r="L46" s="12"/>
      <c r="M46" s="3"/>
      <c r="N46" s="3"/>
      <c r="O46" s="3"/>
      <c r="P46" s="3"/>
      <c r="Q46" s="3"/>
      <c r="R46" s="3"/>
      <c r="S46" s="3"/>
      <c r="T46" s="4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14"/>
      <c r="BQ46" s="6"/>
    </row>
    <row r="47" spans="10:71" ht="3.5" customHeight="1">
      <c r="J47" s="6"/>
      <c r="K47" s="6"/>
      <c r="L47" s="12"/>
      <c r="M47" s="3"/>
      <c r="N47" s="3"/>
      <c r="O47" s="3"/>
      <c r="P47" s="3"/>
      <c r="Q47" s="3"/>
      <c r="R47" s="3"/>
      <c r="S47" s="3"/>
      <c r="T47" s="4"/>
      <c r="U47" s="3"/>
      <c r="V47" s="3"/>
      <c r="W47" s="3"/>
      <c r="X47" s="3"/>
      <c r="Y47" s="3"/>
      <c r="Z47" s="3"/>
      <c r="AA47" s="3"/>
      <c r="AB47" s="3"/>
      <c r="AG47" s="3"/>
      <c r="AP47" s="3"/>
      <c r="AQ47" s="3"/>
      <c r="AR47" s="3"/>
      <c r="AS47" s="3"/>
      <c r="AT47" s="3"/>
      <c r="AU47" s="3"/>
      <c r="AV47" s="3"/>
      <c r="AW47" s="3"/>
      <c r="BB47" s="3"/>
      <c r="BG47" s="3"/>
      <c r="BL47" s="3"/>
      <c r="BM47" s="3"/>
      <c r="BN47" s="3"/>
      <c r="BO47" s="3"/>
      <c r="BP47" s="14"/>
      <c r="BQ47" s="6"/>
    </row>
    <row r="48" spans="10:71" ht="3.5" customHeight="1">
      <c r="J48" s="6"/>
      <c r="K48" s="6"/>
      <c r="L48" s="12"/>
      <c r="M48" s="3"/>
      <c r="N48" s="3"/>
      <c r="O48" s="3"/>
      <c r="P48" s="3"/>
      <c r="Q48" s="3"/>
      <c r="R48" s="3"/>
      <c r="S48" s="3"/>
      <c r="T48" s="4"/>
      <c r="U48" s="3"/>
      <c r="V48" s="3"/>
      <c r="W48" s="3"/>
      <c r="X48" s="3"/>
      <c r="Y48" s="3"/>
      <c r="Z48" s="3"/>
      <c r="AA48" s="3"/>
      <c r="AB48" s="3"/>
      <c r="AG48" s="3"/>
      <c r="AP48" s="3"/>
      <c r="AQ48" s="3"/>
      <c r="AR48" s="3"/>
      <c r="AS48" s="3"/>
      <c r="AT48" s="3"/>
      <c r="AU48" s="3"/>
      <c r="AV48" s="3"/>
      <c r="AW48" s="3"/>
      <c r="BB48" s="3"/>
      <c r="BG48" s="3"/>
      <c r="BL48" s="3"/>
      <c r="BM48" s="3"/>
      <c r="BN48" s="3"/>
      <c r="BO48" s="3"/>
      <c r="BP48" s="14"/>
      <c r="BQ48" s="6"/>
    </row>
    <row r="49" spans="8:69" ht="3.5" customHeight="1">
      <c r="J49" s="6"/>
      <c r="K49" s="6"/>
      <c r="L49" s="12"/>
      <c r="M49" s="3"/>
      <c r="N49" s="3"/>
      <c r="O49" s="3"/>
      <c r="P49" s="3"/>
      <c r="Q49" s="3"/>
      <c r="R49" s="3"/>
      <c r="S49" s="3"/>
      <c r="T49" s="4"/>
      <c r="U49" s="3"/>
      <c r="V49" s="3"/>
      <c r="W49" s="3"/>
      <c r="X49" s="3"/>
      <c r="Y49" s="3"/>
      <c r="Z49" s="3"/>
      <c r="AA49" s="3"/>
      <c r="AB49" s="3"/>
      <c r="AG49" s="3"/>
      <c r="AP49" s="3"/>
      <c r="AQ49" s="3"/>
      <c r="AR49" s="3"/>
      <c r="AS49" s="3"/>
      <c r="AT49" s="3"/>
      <c r="AU49" s="3"/>
      <c r="AV49" s="3"/>
      <c r="AW49" s="3"/>
      <c r="BB49" s="3"/>
      <c r="BG49" s="3"/>
      <c r="BL49" s="3"/>
      <c r="BM49" s="3"/>
      <c r="BN49" s="3"/>
      <c r="BO49" s="3"/>
      <c r="BP49" s="14"/>
      <c r="BQ49" s="6"/>
    </row>
    <row r="50" spans="8:69" ht="3.5" customHeight="1">
      <c r="J50" s="6"/>
      <c r="K50" s="6"/>
      <c r="L50" s="12"/>
      <c r="M50" s="3"/>
      <c r="N50" s="3"/>
      <c r="O50" s="3"/>
      <c r="P50" s="3"/>
      <c r="Q50" s="3"/>
      <c r="R50" s="3"/>
      <c r="S50" s="3"/>
      <c r="T50" s="4"/>
      <c r="U50" s="3"/>
      <c r="V50" s="3"/>
      <c r="W50" s="3"/>
      <c r="X50" s="3"/>
      <c r="Y50" s="3"/>
      <c r="Z50" s="3"/>
      <c r="AA50" s="3"/>
      <c r="AB50" s="3"/>
      <c r="AG50" s="3"/>
      <c r="AP50" s="3"/>
      <c r="AQ50" s="3"/>
      <c r="AR50" s="3"/>
      <c r="AS50" s="3"/>
      <c r="AT50" s="3"/>
      <c r="AU50" s="3"/>
      <c r="AV50" s="3"/>
      <c r="AW50" s="3"/>
      <c r="BB50" s="3"/>
      <c r="BG50" s="3"/>
      <c r="BL50" s="3"/>
      <c r="BM50" s="3"/>
      <c r="BN50" s="3"/>
      <c r="BO50" s="3"/>
      <c r="BP50" s="14"/>
      <c r="BQ50" s="6"/>
    </row>
    <row r="51" spans="8:69" ht="3.5" customHeight="1">
      <c r="J51" s="6"/>
      <c r="K51" s="6"/>
      <c r="L51" s="12"/>
      <c r="M51" s="3"/>
      <c r="N51" s="3"/>
      <c r="O51" s="3"/>
      <c r="P51" s="3"/>
      <c r="Q51" s="3"/>
      <c r="R51" s="3"/>
      <c r="S51" s="3"/>
      <c r="T51" s="4"/>
      <c r="U51" s="3"/>
      <c r="V51" s="3"/>
      <c r="W51" s="3"/>
      <c r="X51" s="3"/>
      <c r="Y51" s="3"/>
      <c r="Z51" s="3"/>
      <c r="AA51" s="3"/>
      <c r="AB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BB51" s="3"/>
      <c r="BG51" s="3"/>
      <c r="BL51" s="3"/>
      <c r="BM51" s="3"/>
      <c r="BN51" s="3"/>
      <c r="BO51" s="3"/>
      <c r="BP51" s="14"/>
      <c r="BQ51" s="14"/>
    </row>
    <row r="52" spans="8:69" ht="5.25" customHeight="1">
      <c r="H52" s="10"/>
      <c r="J52" s="6"/>
      <c r="K52" s="6"/>
      <c r="L52" s="12"/>
      <c r="M52" s="12"/>
      <c r="N52" s="12"/>
      <c r="O52" s="12"/>
      <c r="P52" s="12"/>
      <c r="Q52" s="12"/>
      <c r="R52" s="12"/>
      <c r="S52" s="12"/>
      <c r="T52" s="13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4"/>
      <c r="BQ52" s="6"/>
    </row>
    <row r="53" spans="8:69" ht="3.5" customHeight="1">
      <c r="H53" s="10"/>
      <c r="J53" s="6"/>
      <c r="K53" s="6"/>
      <c r="L53" s="12"/>
      <c r="M53" s="3"/>
      <c r="N53" s="3"/>
      <c r="O53" s="3"/>
      <c r="P53" s="3"/>
      <c r="Q53" s="3"/>
      <c r="R53" s="3"/>
      <c r="S53" s="3"/>
      <c r="T53" s="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14"/>
      <c r="BQ53" s="6"/>
    </row>
    <row r="54" spans="8:69" ht="3.5" customHeight="1">
      <c r="H54" s="10"/>
      <c r="J54" s="6"/>
      <c r="K54" s="6"/>
      <c r="L54" s="12"/>
      <c r="M54" s="3"/>
      <c r="N54" s="3"/>
      <c r="O54" s="3"/>
      <c r="P54" s="3"/>
      <c r="Q54" s="3"/>
      <c r="R54" s="3"/>
      <c r="S54" s="3"/>
      <c r="T54" s="4"/>
      <c r="U54" s="3"/>
      <c r="V54" s="3"/>
      <c r="W54" s="3"/>
      <c r="X54" s="3"/>
      <c r="Y54" s="3"/>
      <c r="Z54" s="3"/>
      <c r="AA54" s="3"/>
      <c r="AB54" s="3"/>
      <c r="AG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BB54" s="3"/>
      <c r="BG54" s="3"/>
      <c r="BL54" s="3"/>
      <c r="BM54" s="3"/>
      <c r="BN54" s="3"/>
      <c r="BO54" s="3"/>
    </row>
    <row r="55" spans="8:69" ht="3.5" customHeight="1">
      <c r="H55" s="10"/>
      <c r="J55" s="6"/>
      <c r="K55" s="6"/>
      <c r="L55" s="12"/>
      <c r="M55" s="3"/>
      <c r="N55" s="3"/>
      <c r="O55" s="3"/>
      <c r="P55" s="3"/>
      <c r="Q55" s="3"/>
      <c r="R55" s="3"/>
      <c r="S55" s="3"/>
      <c r="T55" s="4"/>
      <c r="U55" s="3"/>
      <c r="V55" s="3"/>
      <c r="W55" s="3"/>
      <c r="X55" s="3"/>
      <c r="Y55" s="3"/>
      <c r="Z55" s="3"/>
      <c r="AA55" s="3"/>
      <c r="AB55" s="3"/>
      <c r="AG55" s="3"/>
      <c r="AP55" s="3"/>
      <c r="AQ55" s="3"/>
      <c r="AR55" s="3"/>
      <c r="AS55" s="3"/>
      <c r="AT55" s="3"/>
      <c r="AU55" s="3"/>
      <c r="AV55" s="3"/>
      <c r="AW55" s="3"/>
      <c r="BB55" s="3"/>
      <c r="BG55" s="3"/>
      <c r="BL55" s="3"/>
      <c r="BM55" s="3"/>
      <c r="BN55" s="3"/>
      <c r="BO55" s="3"/>
    </row>
    <row r="56" spans="8:69" ht="3.5" customHeight="1">
      <c r="H56" s="10"/>
      <c r="J56" s="6"/>
      <c r="K56" s="6"/>
      <c r="L56" s="12"/>
      <c r="M56" s="3"/>
      <c r="N56" s="3"/>
      <c r="O56" s="3"/>
      <c r="P56" s="3"/>
      <c r="Q56" s="3"/>
      <c r="R56" s="3"/>
      <c r="S56" s="3"/>
      <c r="T56" s="4"/>
      <c r="U56" s="3"/>
      <c r="V56" s="3"/>
      <c r="W56" s="3"/>
      <c r="X56" s="3"/>
      <c r="Y56" s="3"/>
      <c r="Z56" s="3"/>
      <c r="AA56" s="3"/>
      <c r="AB56" s="3"/>
      <c r="AG56" s="3"/>
      <c r="AP56" s="3"/>
      <c r="AQ56" s="3"/>
      <c r="AR56" s="3"/>
      <c r="AS56" s="3"/>
      <c r="AT56" s="3"/>
      <c r="AU56" s="3"/>
      <c r="AV56" s="3"/>
      <c r="AW56" s="3"/>
      <c r="BB56" s="3"/>
      <c r="BG56" s="3"/>
      <c r="BL56" s="3"/>
      <c r="BM56" s="3"/>
      <c r="BN56" s="3"/>
      <c r="BO56" s="3"/>
    </row>
    <row r="57" spans="8:69" ht="3.5" customHeight="1">
      <c r="H57" s="10"/>
      <c r="J57" s="6"/>
      <c r="K57" s="6"/>
      <c r="L57" s="12"/>
      <c r="M57" s="3"/>
      <c r="N57" s="3"/>
      <c r="O57" s="3"/>
      <c r="P57" s="3"/>
      <c r="Q57" s="3"/>
      <c r="R57" s="3"/>
      <c r="S57" s="3"/>
      <c r="T57" s="4"/>
      <c r="U57" s="3"/>
      <c r="V57" s="3"/>
      <c r="W57" s="3"/>
      <c r="X57" s="3"/>
      <c r="Y57" s="3"/>
      <c r="Z57" s="3"/>
      <c r="AA57" s="3"/>
      <c r="AB57" s="3"/>
      <c r="AG57" s="3"/>
      <c r="AP57" s="3"/>
      <c r="AQ57" s="3"/>
      <c r="AR57" s="3"/>
      <c r="AS57" s="3"/>
      <c r="AT57" s="3"/>
      <c r="AU57" s="3"/>
      <c r="AV57" s="3"/>
      <c r="AW57" s="3"/>
      <c r="BB57" s="3"/>
      <c r="BG57" s="3"/>
      <c r="BL57" s="3"/>
      <c r="BM57" s="3"/>
      <c r="BN57" s="3"/>
      <c r="BO57" s="3"/>
    </row>
    <row r="58" spans="8:69" ht="3.5" customHeight="1">
      <c r="H58" s="10"/>
      <c r="J58" s="6"/>
      <c r="K58" s="6"/>
      <c r="L58" s="12"/>
      <c r="M58" s="3"/>
      <c r="N58" s="3"/>
      <c r="O58" s="3"/>
      <c r="P58" s="3"/>
      <c r="Q58" s="3"/>
      <c r="R58" s="3"/>
      <c r="S58" s="3"/>
      <c r="T58" s="4"/>
      <c r="U58" s="3"/>
      <c r="V58" s="3"/>
      <c r="W58" s="3"/>
      <c r="X58" s="3"/>
      <c r="Y58" s="3"/>
      <c r="Z58" s="3"/>
      <c r="AA58" s="3"/>
      <c r="AB58" s="3"/>
      <c r="AG58" s="3"/>
      <c r="AP58" s="3"/>
      <c r="AQ58" s="3"/>
      <c r="AR58" s="3"/>
      <c r="AS58" s="3"/>
      <c r="AT58" s="3"/>
      <c r="AU58" s="3"/>
      <c r="AV58" s="3"/>
      <c r="AW58" s="3"/>
      <c r="BB58" s="3"/>
      <c r="BG58" s="3"/>
      <c r="BL58" s="3"/>
      <c r="BM58" s="3"/>
      <c r="BN58" s="3"/>
      <c r="BO58" s="3"/>
    </row>
    <row r="59" spans="8:69" ht="3.5" customHeight="1">
      <c r="H59" s="10"/>
      <c r="J59" s="6"/>
      <c r="K59" s="6"/>
      <c r="L59" s="12"/>
      <c r="M59" s="3"/>
      <c r="N59" s="3"/>
      <c r="O59" s="3"/>
      <c r="P59" s="3"/>
      <c r="Q59" s="3"/>
      <c r="R59" s="3"/>
      <c r="S59" s="3"/>
      <c r="T59" s="4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8:69" ht="0.75" customHeight="1">
      <c r="H60" s="10"/>
      <c r="J60" s="6"/>
      <c r="K60" s="6"/>
      <c r="L60" s="12"/>
    </row>
    <row r="61" spans="8:69" ht="3.5" customHeight="1">
      <c r="H61" s="10"/>
      <c r="J61" s="6"/>
      <c r="K61" s="6"/>
      <c r="L61" s="12"/>
    </row>
    <row r="62" spans="8:69" ht="3.5" customHeight="1">
      <c r="J62" s="6"/>
      <c r="K62" s="6"/>
      <c r="L62" s="12"/>
    </row>
    <row r="63" spans="8:69" ht="3.5" customHeight="1">
      <c r="J63" s="6"/>
      <c r="K63" s="6"/>
      <c r="L63" s="12"/>
    </row>
    <row r="64" spans="8:69" ht="3.5" customHeight="1">
      <c r="J64" s="6"/>
      <c r="K64" s="6"/>
      <c r="L64" s="12"/>
    </row>
    <row r="65" spans="10:12" ht="3.5" customHeight="1">
      <c r="J65" s="6"/>
      <c r="K65" s="6"/>
      <c r="L65" s="12"/>
    </row>
    <row r="66" spans="10:12" ht="3.5" customHeight="1">
      <c r="J66" s="6"/>
      <c r="K66" s="6"/>
      <c r="L66" s="12"/>
    </row>
    <row r="67" spans="10:12" ht="3.5" customHeight="1">
      <c r="J67" s="6"/>
      <c r="K67" s="6"/>
      <c r="L67" s="12"/>
    </row>
    <row r="68" spans="10:12" ht="3.5" customHeight="1">
      <c r="J68" s="6"/>
      <c r="K68" s="6"/>
      <c r="L68" s="12"/>
    </row>
    <row r="69" spans="10:12" ht="3.5" customHeight="1">
      <c r="J69" s="6"/>
      <c r="K69" s="6"/>
      <c r="L69" s="12"/>
    </row>
    <row r="70" spans="10:12" ht="3.5" customHeight="1">
      <c r="J70" s="6"/>
      <c r="K70" s="6"/>
      <c r="L70" s="12"/>
    </row>
    <row r="71" spans="10:12" ht="3.5" customHeight="1">
      <c r="J71" s="6"/>
      <c r="K71" s="6"/>
      <c r="L71" s="12"/>
    </row>
    <row r="72" spans="10:12" ht="3.5" customHeight="1">
      <c r="J72" s="6"/>
      <c r="K72" s="6"/>
      <c r="L72" s="12"/>
    </row>
    <row r="73" spans="10:12" ht="3.5" customHeight="1">
      <c r="J73" s="6"/>
      <c r="K73" s="6"/>
      <c r="L73" s="12"/>
    </row>
    <row r="74" spans="10:12" ht="3.5" customHeight="1">
      <c r="J74" s="6"/>
      <c r="K74" s="6"/>
      <c r="L74" s="12"/>
    </row>
    <row r="75" spans="10:12" ht="3.5" customHeight="1">
      <c r="J75" s="6"/>
      <c r="K75" s="6"/>
      <c r="L75" s="12"/>
    </row>
    <row r="76" spans="10:12" ht="3.5" customHeight="1">
      <c r="J76" s="6"/>
      <c r="K76" s="6"/>
      <c r="L76" s="12"/>
    </row>
    <row r="77" spans="10:12" ht="3.5" customHeight="1">
      <c r="J77" s="6"/>
      <c r="K77" s="6"/>
      <c r="L77" s="12"/>
    </row>
    <row r="78" spans="10:12" ht="3.5" customHeight="1">
      <c r="J78" s="6"/>
      <c r="K78" s="6"/>
      <c r="L78" s="12"/>
    </row>
    <row r="79" spans="10:12" ht="3.5" customHeight="1">
      <c r="J79" s="6"/>
      <c r="K79" s="6"/>
      <c r="L79" s="12"/>
    </row>
    <row r="80" spans="10:12" ht="3.5" customHeight="1">
      <c r="J80" s="6"/>
      <c r="K80" s="6"/>
      <c r="L80" s="12"/>
    </row>
    <row r="81" spans="10:12" ht="3.5" customHeight="1">
      <c r="J81" s="6"/>
      <c r="K81" s="6"/>
      <c r="L81" s="12"/>
    </row>
    <row r="82" spans="10:12" ht="3.5" customHeight="1">
      <c r="J82" s="6"/>
      <c r="K82" s="6"/>
      <c r="L82" s="12"/>
    </row>
    <row r="83" spans="10:12" ht="3.5" customHeight="1">
      <c r="J83" s="6"/>
      <c r="K83" s="6"/>
      <c r="L83" s="12"/>
    </row>
    <row r="84" spans="10:12" ht="3.5" customHeight="1">
      <c r="J84" s="6"/>
      <c r="K84" s="6"/>
      <c r="L84" s="12"/>
    </row>
    <row r="85" spans="10:12" ht="1.5" customHeight="1">
      <c r="J85" s="6"/>
      <c r="K85" s="6"/>
      <c r="L85" s="12"/>
    </row>
    <row r="86" spans="10:12" ht="3.5" customHeight="1">
      <c r="J86" s="6"/>
      <c r="K86" s="6"/>
      <c r="L86" s="12"/>
    </row>
    <row r="87" spans="10:12" ht="3.5" customHeight="1">
      <c r="J87" s="6"/>
      <c r="K87" s="6"/>
      <c r="L87" s="12"/>
    </row>
    <row r="88" spans="10:12" ht="3.5" customHeight="1">
      <c r="J88" s="6"/>
      <c r="K88" s="6"/>
      <c r="L88" s="12"/>
    </row>
    <row r="89" spans="10:12" ht="3.5" customHeight="1">
      <c r="J89" s="6"/>
      <c r="K89" s="6"/>
      <c r="L89" s="12"/>
    </row>
    <row r="90" spans="10:12" ht="3.5" customHeight="1">
      <c r="J90" s="6"/>
      <c r="K90" s="6"/>
      <c r="L90" s="12"/>
    </row>
    <row r="91" spans="10:12" ht="1.5" customHeight="1">
      <c r="J91" s="6"/>
      <c r="K91" s="6"/>
      <c r="L91" s="12"/>
    </row>
    <row r="92" spans="10:12" ht="3.5" customHeight="1">
      <c r="J92" s="6"/>
      <c r="K92" s="6"/>
      <c r="L92" s="12"/>
    </row>
    <row r="93" spans="10:12" ht="3.5" customHeight="1">
      <c r="J93" s="6"/>
      <c r="K93" s="6"/>
      <c r="L93" s="12"/>
    </row>
    <row r="94" spans="10:12" ht="3.5" customHeight="1">
      <c r="J94" s="6"/>
      <c r="K94" s="6"/>
      <c r="L94" s="12"/>
    </row>
    <row r="95" spans="10:12" ht="3.5" customHeight="1">
      <c r="J95" s="6"/>
      <c r="K95" s="6"/>
      <c r="L95" s="12"/>
    </row>
    <row r="96" spans="10:12" ht="3.5" customHeight="1">
      <c r="J96" s="6"/>
      <c r="K96" s="6"/>
      <c r="L96" s="12"/>
    </row>
    <row r="97" spans="8:12" ht="3.5" customHeight="1">
      <c r="J97" s="6"/>
      <c r="K97" s="6"/>
      <c r="L97" s="12"/>
    </row>
    <row r="98" spans="8:12" ht="3.5" customHeight="1">
      <c r="J98" s="6"/>
      <c r="K98" s="6"/>
      <c r="L98" s="12"/>
    </row>
    <row r="99" spans="8:12" ht="3.5" customHeight="1">
      <c r="J99" s="6"/>
      <c r="K99" s="6"/>
      <c r="L99" s="12"/>
    </row>
    <row r="100" spans="8:12" ht="3.5" customHeight="1">
      <c r="J100" s="6"/>
      <c r="K100" s="6"/>
      <c r="L100" s="12"/>
    </row>
    <row r="101" spans="8:12" ht="3.5" customHeight="1">
      <c r="J101" s="6"/>
      <c r="K101" s="6"/>
      <c r="L101" s="12"/>
    </row>
    <row r="102" spans="8:12" ht="3.5" customHeight="1">
      <c r="J102" s="6"/>
      <c r="K102" s="6"/>
      <c r="L102" s="12"/>
    </row>
    <row r="103" spans="8:12" ht="5.25" customHeight="1">
      <c r="H103" s="10"/>
      <c r="J103" s="6"/>
      <c r="K103" s="6"/>
      <c r="L103" s="12"/>
    </row>
    <row r="104" spans="8:12" ht="3.5" customHeight="1">
      <c r="H104" s="10"/>
      <c r="J104" s="6"/>
      <c r="K104" s="6"/>
      <c r="L104" s="12"/>
    </row>
    <row r="105" spans="8:12" ht="3.5" customHeight="1">
      <c r="H105" s="10"/>
      <c r="J105" s="6"/>
      <c r="K105" s="6"/>
      <c r="L105" s="12"/>
    </row>
    <row r="106" spans="8:12" ht="3.5" customHeight="1">
      <c r="H106" s="10"/>
      <c r="J106" s="6"/>
      <c r="K106" s="6"/>
      <c r="L106" s="12"/>
    </row>
    <row r="107" spans="8:12" ht="3.5" customHeight="1">
      <c r="H107" s="10"/>
      <c r="J107" s="6"/>
      <c r="K107" s="6"/>
      <c r="L107" s="12"/>
    </row>
    <row r="108" spans="8:12" ht="3.5" customHeight="1">
      <c r="H108" s="10"/>
      <c r="J108" s="6"/>
      <c r="K108" s="6"/>
      <c r="L108" s="12"/>
    </row>
    <row r="109" spans="8:12" ht="3.5" customHeight="1">
      <c r="H109" s="10"/>
      <c r="J109" s="6"/>
      <c r="K109" s="6"/>
      <c r="L109" s="12"/>
    </row>
    <row r="110" spans="8:12" ht="3.5" customHeight="1">
      <c r="H110" s="10"/>
      <c r="J110" s="6"/>
      <c r="K110" s="6"/>
      <c r="L110" s="12"/>
    </row>
    <row r="111" spans="8:12" ht="1.5" customHeight="1">
      <c r="H111" s="10"/>
      <c r="J111" s="6"/>
      <c r="K111" s="6"/>
      <c r="L111" s="12"/>
    </row>
    <row r="112" spans="8:12" ht="3.5" customHeight="1">
      <c r="H112" s="10"/>
      <c r="J112" s="6"/>
      <c r="K112" s="6"/>
      <c r="L112" s="12"/>
    </row>
    <row r="113" spans="10:12" ht="3.5" customHeight="1">
      <c r="J113" s="6"/>
      <c r="K113" s="6"/>
      <c r="L113" s="12"/>
    </row>
    <row r="114" spans="10:12" ht="3.5" customHeight="1">
      <c r="J114" s="6"/>
      <c r="K114" s="6"/>
      <c r="L114" s="12"/>
    </row>
    <row r="115" spans="10:12" ht="3.5" customHeight="1">
      <c r="J115" s="6"/>
      <c r="K115" s="6"/>
      <c r="L115" s="12"/>
    </row>
    <row r="116" spans="10:12" ht="3.5" customHeight="1">
      <c r="J116" s="6"/>
      <c r="K116" s="6"/>
      <c r="L116" s="12"/>
    </row>
    <row r="117" spans="10:12" ht="3.5" customHeight="1">
      <c r="J117" s="6"/>
      <c r="K117" s="6"/>
      <c r="L117" s="12"/>
    </row>
    <row r="118" spans="10:12" ht="3.5" customHeight="1">
      <c r="J118" s="6"/>
      <c r="K118" s="6"/>
      <c r="L118" s="12"/>
    </row>
    <row r="119" spans="10:12" ht="3.5" customHeight="1">
      <c r="J119" s="6"/>
      <c r="K119" s="6"/>
      <c r="L119" s="12"/>
    </row>
    <row r="120" spans="10:12" ht="3.5" customHeight="1">
      <c r="J120" s="6"/>
      <c r="K120" s="6"/>
      <c r="L120" s="12"/>
    </row>
    <row r="121" spans="10:12" ht="3.5" customHeight="1">
      <c r="J121" s="6"/>
      <c r="K121" s="6"/>
      <c r="L121" s="12"/>
    </row>
    <row r="122" spans="10:12" ht="3.5" customHeight="1">
      <c r="J122" s="6"/>
      <c r="K122" s="6"/>
      <c r="L122" s="12"/>
    </row>
    <row r="123" spans="10:12" ht="3.5" customHeight="1">
      <c r="J123" s="6"/>
      <c r="K123" s="6"/>
      <c r="L123" s="12"/>
    </row>
    <row r="124" spans="10:12" ht="3.5" customHeight="1">
      <c r="J124" s="6"/>
      <c r="K124" s="6"/>
      <c r="L124" s="12"/>
    </row>
    <row r="125" spans="10:12" ht="3.5" customHeight="1">
      <c r="J125" s="6"/>
      <c r="K125" s="6"/>
      <c r="L125" s="12"/>
    </row>
    <row r="126" spans="10:12" ht="3.5" customHeight="1">
      <c r="J126" s="6"/>
      <c r="K126" s="6"/>
      <c r="L126" s="12"/>
    </row>
    <row r="127" spans="10:12" ht="3.5" customHeight="1">
      <c r="J127" s="6"/>
      <c r="K127" s="6"/>
      <c r="L127" s="12"/>
    </row>
    <row r="128" spans="10:12" ht="3.5" customHeight="1">
      <c r="J128" s="6"/>
      <c r="K128" s="6"/>
      <c r="L128" s="12"/>
    </row>
    <row r="129" spans="10:12" ht="3.5" customHeight="1">
      <c r="J129" s="6"/>
      <c r="K129" s="6"/>
      <c r="L129" s="12"/>
    </row>
    <row r="130" spans="10:12" ht="3.5" customHeight="1">
      <c r="J130" s="6"/>
      <c r="K130" s="6"/>
      <c r="L130" s="12"/>
    </row>
    <row r="131" spans="10:12" ht="3.5" customHeight="1">
      <c r="J131" s="6"/>
      <c r="K131" s="6"/>
      <c r="L131" s="12"/>
    </row>
    <row r="132" spans="10:12" ht="3.5" customHeight="1">
      <c r="J132" s="6"/>
      <c r="K132" s="6"/>
      <c r="L132" s="12"/>
    </row>
    <row r="133" spans="10:12" ht="3.5" customHeight="1">
      <c r="J133" s="6"/>
      <c r="K133" s="6"/>
      <c r="L133" s="12"/>
    </row>
    <row r="134" spans="10:12" ht="3.5" customHeight="1">
      <c r="J134" s="6"/>
      <c r="K134" s="6"/>
      <c r="L134" s="12"/>
    </row>
    <row r="135" spans="10:12" ht="3.5" customHeight="1">
      <c r="J135" s="6"/>
      <c r="K135" s="6"/>
      <c r="L135" s="12"/>
    </row>
    <row r="136" spans="10:12" ht="1.5" customHeight="1">
      <c r="J136" s="6"/>
      <c r="K136" s="6"/>
      <c r="L136" s="12"/>
    </row>
    <row r="137" spans="10:12" ht="3.5" customHeight="1">
      <c r="J137" s="6"/>
      <c r="K137" s="6"/>
      <c r="L137" s="12"/>
    </row>
    <row r="138" spans="10:12" ht="3.5" customHeight="1">
      <c r="J138" s="6"/>
      <c r="K138" s="6"/>
      <c r="L138" s="12"/>
    </row>
    <row r="139" spans="10:12" ht="3.5" customHeight="1">
      <c r="J139" s="6"/>
      <c r="K139" s="6"/>
      <c r="L139" s="12"/>
    </row>
    <row r="140" spans="10:12" ht="3.5" customHeight="1">
      <c r="J140" s="6"/>
      <c r="K140" s="6"/>
      <c r="L140" s="12"/>
    </row>
    <row r="141" spans="10:12" ht="3.5" customHeight="1">
      <c r="J141" s="6"/>
      <c r="K141" s="6"/>
      <c r="L141" s="12"/>
    </row>
    <row r="142" spans="10:12" ht="0.75" customHeight="1">
      <c r="J142" s="6"/>
      <c r="K142" s="6"/>
      <c r="L142" s="12"/>
    </row>
    <row r="143" spans="10:12" ht="3.5" customHeight="1">
      <c r="J143" s="6"/>
      <c r="K143" s="6"/>
      <c r="L143" s="12"/>
    </row>
    <row r="144" spans="10:12" ht="3.5" customHeight="1">
      <c r="J144" s="6"/>
      <c r="K144" s="6"/>
      <c r="L144" s="12"/>
    </row>
    <row r="145" spans="10:12" ht="3.5" customHeight="1">
      <c r="J145" s="6"/>
      <c r="K145" s="6"/>
      <c r="L145" s="12"/>
    </row>
    <row r="146" spans="10:12" ht="3.5" customHeight="1">
      <c r="J146" s="6"/>
      <c r="K146" s="6"/>
      <c r="L146" s="12"/>
    </row>
    <row r="147" spans="10:12" ht="3.5" customHeight="1">
      <c r="J147" s="6"/>
      <c r="K147" s="6"/>
      <c r="L147" s="12"/>
    </row>
    <row r="148" spans="10:12" ht="3.5" customHeight="1">
      <c r="J148" s="6"/>
      <c r="K148" s="6"/>
      <c r="L148" s="12"/>
    </row>
    <row r="149" spans="10:12" ht="3.5" customHeight="1">
      <c r="J149" s="6"/>
      <c r="K149" s="6"/>
      <c r="L149" s="12"/>
    </row>
    <row r="150" spans="10:12" ht="3.5" customHeight="1">
      <c r="J150" s="6"/>
      <c r="K150" s="6"/>
      <c r="L150" s="12"/>
    </row>
    <row r="151" spans="10:12" ht="3.5" customHeight="1">
      <c r="J151" s="6"/>
      <c r="K151" s="6"/>
      <c r="L151" s="12"/>
    </row>
    <row r="152" spans="10:12" ht="3.5" customHeight="1">
      <c r="J152" s="6"/>
      <c r="K152" s="6"/>
      <c r="L152" s="12"/>
    </row>
    <row r="153" spans="10:12" ht="3.5" customHeight="1">
      <c r="J153" s="6"/>
      <c r="K153" s="6"/>
      <c r="L153" s="12"/>
    </row>
    <row r="154" spans="10:12" ht="5.25" customHeight="1">
      <c r="J154" s="6"/>
      <c r="K154" s="6"/>
      <c r="L154" s="12"/>
    </row>
    <row r="155" spans="10:12" ht="3.5" customHeight="1">
      <c r="L155" s="12"/>
    </row>
    <row r="156" spans="10:12" ht="3.5" customHeight="1">
      <c r="L156" s="12"/>
    </row>
    <row r="157" spans="10:12" ht="3.5" customHeight="1">
      <c r="L157" s="12"/>
    </row>
    <row r="158" spans="10:12" ht="3.5" customHeight="1">
      <c r="L158" s="12"/>
    </row>
    <row r="159" spans="10:12" ht="3.5" customHeight="1">
      <c r="L159" s="12"/>
    </row>
    <row r="160" spans="10:12" ht="3.5" customHeight="1">
      <c r="L160" s="12"/>
    </row>
    <row r="161" spans="12:12" ht="3.5" customHeight="1">
      <c r="L161" s="12"/>
    </row>
    <row r="162" spans="12:12" ht="1.5" customHeight="1">
      <c r="L162" s="12"/>
    </row>
    <row r="163" spans="12:12" ht="3.5" customHeight="1">
      <c r="L163" s="12"/>
    </row>
    <row r="164" spans="12:12" ht="3.5" customHeight="1">
      <c r="L164" s="12"/>
    </row>
    <row r="165" spans="12:12" ht="3.5" customHeight="1">
      <c r="L165" s="12"/>
    </row>
    <row r="166" spans="12:12" ht="3.5" customHeight="1">
      <c r="L166" s="12"/>
    </row>
    <row r="167" spans="12:12" ht="3.5" customHeight="1">
      <c r="L167" s="12"/>
    </row>
    <row r="168" spans="12:12" ht="3.5" customHeight="1">
      <c r="L168" s="12"/>
    </row>
    <row r="169" spans="12:12" ht="3.5" customHeight="1">
      <c r="L169" s="12"/>
    </row>
    <row r="170" spans="12:12" ht="3.5" customHeight="1">
      <c r="L170" s="12"/>
    </row>
    <row r="171" spans="12:12" ht="3.5" customHeight="1">
      <c r="L171" s="12"/>
    </row>
    <row r="172" spans="12:12" ht="3.5" customHeight="1">
      <c r="L172" s="12"/>
    </row>
    <row r="173" spans="12:12" ht="3.5" customHeight="1">
      <c r="L173" s="12"/>
    </row>
    <row r="174" spans="12:12" ht="3.5" customHeight="1">
      <c r="L174" s="12"/>
    </row>
    <row r="175" spans="12:12" ht="3.5" customHeight="1">
      <c r="L175" s="12"/>
    </row>
    <row r="176" spans="12:12" ht="3.5" customHeight="1">
      <c r="L176" s="12"/>
    </row>
    <row r="177" spans="12:12" ht="3.5" customHeight="1">
      <c r="L177" s="12"/>
    </row>
    <row r="178" spans="12:12" ht="3.5" customHeight="1">
      <c r="L178" s="12"/>
    </row>
    <row r="179" spans="12:12" ht="3.5" customHeight="1">
      <c r="L179" s="12"/>
    </row>
    <row r="180" spans="12:12" ht="3.5" customHeight="1">
      <c r="L180" s="12"/>
    </row>
    <row r="181" spans="12:12" ht="3.5" customHeight="1">
      <c r="L181" s="12"/>
    </row>
    <row r="182" spans="12:12" ht="3.5" customHeight="1">
      <c r="L182" s="12"/>
    </row>
    <row r="183" spans="12:12" ht="3.5" customHeight="1">
      <c r="L183" s="12"/>
    </row>
    <row r="184" spans="12:12" ht="3.5" customHeight="1">
      <c r="L184" s="12"/>
    </row>
    <row r="185" spans="12:12" ht="3.5" customHeight="1">
      <c r="L185" s="12"/>
    </row>
    <row r="186" spans="12:12" ht="3.5" customHeight="1">
      <c r="L186" s="12"/>
    </row>
    <row r="187" spans="12:12" ht="1.5" customHeight="1">
      <c r="L187" s="12"/>
    </row>
    <row r="188" spans="12:12" ht="3.5" customHeight="1">
      <c r="L188" s="12"/>
    </row>
    <row r="189" spans="12:12" ht="3.5" customHeight="1">
      <c r="L189" s="12"/>
    </row>
    <row r="190" spans="12:12" ht="3.5" customHeight="1">
      <c r="L190" s="12"/>
    </row>
    <row r="191" spans="12:12" ht="3.5" customHeight="1">
      <c r="L191" s="12"/>
    </row>
    <row r="192" spans="12:12" ht="3.5" customHeight="1">
      <c r="L192" s="12"/>
    </row>
    <row r="193" spans="12:12" ht="3.5" customHeight="1">
      <c r="L193" s="12"/>
    </row>
    <row r="194" spans="12:12" ht="0.75" customHeight="1">
      <c r="L194" s="12"/>
    </row>
    <row r="195" spans="12:12" ht="3.5" customHeight="1">
      <c r="L195" s="12"/>
    </row>
    <row r="196" spans="12:12" ht="3.5" customHeight="1">
      <c r="L196" s="12"/>
    </row>
    <row r="197" spans="12:12" ht="3.5" customHeight="1">
      <c r="L197" s="12"/>
    </row>
    <row r="198" spans="12:12" ht="3.5" customHeight="1">
      <c r="L198" s="12"/>
    </row>
    <row r="199" spans="12:12" ht="3.5" customHeight="1">
      <c r="L199" s="12"/>
    </row>
    <row r="200" spans="12:12" ht="3.5" customHeight="1">
      <c r="L200" s="12"/>
    </row>
    <row r="201" spans="12:12" ht="3.5" customHeight="1">
      <c r="L201" s="12"/>
    </row>
    <row r="202" spans="12:12" ht="3.5" customHeight="1">
      <c r="L202" s="12"/>
    </row>
    <row r="203" spans="12:12" ht="3.5" customHeight="1">
      <c r="L203" s="12"/>
    </row>
    <row r="204" spans="12:12" ht="3.5" customHeight="1">
      <c r="L204" s="12"/>
    </row>
    <row r="205" spans="12:12" ht="5.25" customHeight="1">
      <c r="L205" s="12"/>
    </row>
    <row r="206" spans="12:12" ht="3.5" customHeight="1">
      <c r="L206" s="12"/>
    </row>
    <row r="207" spans="12:12" ht="3.5" customHeight="1">
      <c r="L207" s="12"/>
    </row>
    <row r="208" spans="12:12" ht="3.5" customHeight="1">
      <c r="L208" s="12"/>
    </row>
    <row r="209" spans="12:12" ht="3.5" customHeight="1">
      <c r="L209" s="12"/>
    </row>
    <row r="210" spans="12:12" ht="3.5" customHeight="1">
      <c r="L210" s="12"/>
    </row>
    <row r="211" spans="12:12" ht="3.5" customHeight="1">
      <c r="L211" s="12"/>
    </row>
    <row r="212" spans="12:12" ht="3.5" customHeight="1">
      <c r="L212" s="12"/>
    </row>
    <row r="213" spans="12:12" ht="1.5" customHeight="1">
      <c r="L213" s="12"/>
    </row>
    <row r="214" spans="12:12" ht="3.5" customHeight="1">
      <c r="L214" s="12"/>
    </row>
    <row r="215" spans="12:12" ht="3.5" customHeight="1">
      <c r="L215" s="12"/>
    </row>
    <row r="216" spans="12:12" ht="3.5" customHeight="1">
      <c r="L216" s="12"/>
    </row>
    <row r="217" spans="12:12" ht="3.5" customHeight="1">
      <c r="L217" s="12"/>
    </row>
    <row r="218" spans="12:12" ht="3.5" customHeight="1">
      <c r="L218" s="12"/>
    </row>
    <row r="219" spans="12:12" ht="3.5" customHeight="1">
      <c r="L219" s="12"/>
    </row>
    <row r="220" spans="12:12" ht="3.5" customHeight="1">
      <c r="L220" s="12"/>
    </row>
    <row r="221" spans="12:12" ht="3.5" customHeight="1">
      <c r="L221" s="12"/>
    </row>
    <row r="222" spans="12:12" ht="3.5" customHeight="1">
      <c r="L222" s="12"/>
    </row>
    <row r="223" spans="12:12" ht="3.5" customHeight="1">
      <c r="L223" s="12"/>
    </row>
    <row r="224" spans="12:12" ht="3.5" customHeight="1">
      <c r="L224" s="12"/>
    </row>
    <row r="225" spans="12:12" ht="3.5" customHeight="1">
      <c r="L225" s="12"/>
    </row>
    <row r="226" spans="12:12" ht="3.5" customHeight="1">
      <c r="L226" s="12"/>
    </row>
    <row r="227" spans="12:12" ht="3.5" customHeight="1">
      <c r="L227" s="12"/>
    </row>
    <row r="228" spans="12:12" ht="3.5" customHeight="1">
      <c r="L228" s="12"/>
    </row>
    <row r="229" spans="12:12" ht="3.5" customHeight="1">
      <c r="L229" s="12"/>
    </row>
    <row r="230" spans="12:12" ht="3.5" customHeight="1">
      <c r="L230" s="12"/>
    </row>
    <row r="231" spans="12:12" ht="3.5" customHeight="1">
      <c r="L231" s="12"/>
    </row>
    <row r="232" spans="12:12" ht="3.5" customHeight="1">
      <c r="L232" s="12"/>
    </row>
    <row r="233" spans="12:12" ht="3.5" customHeight="1">
      <c r="L233" s="12"/>
    </row>
    <row r="234" spans="12:12" ht="3.5" customHeight="1">
      <c r="L234" s="12"/>
    </row>
    <row r="235" spans="12:12" ht="3.5" customHeight="1">
      <c r="L235" s="12"/>
    </row>
    <row r="236" spans="12:12" ht="3.5" customHeight="1">
      <c r="L236" s="12"/>
    </row>
    <row r="237" spans="12:12" ht="3.5" customHeight="1">
      <c r="L237" s="12"/>
    </row>
    <row r="238" spans="12:12" ht="1.5" customHeight="1">
      <c r="L238" s="12"/>
    </row>
    <row r="239" spans="12:12" ht="3.5" customHeight="1">
      <c r="L239" s="12"/>
    </row>
    <row r="240" spans="12:12" ht="3.5" customHeight="1">
      <c r="L240" s="12"/>
    </row>
    <row r="241" spans="12:12" ht="3.5" customHeight="1">
      <c r="L241" s="12"/>
    </row>
    <row r="242" spans="12:12" ht="3.5" customHeight="1">
      <c r="L242" s="12"/>
    </row>
    <row r="243" spans="12:12" ht="3.5" customHeight="1">
      <c r="L243" s="12"/>
    </row>
    <row r="244" spans="12:12" ht="1.5" customHeight="1">
      <c r="L244" s="12"/>
    </row>
    <row r="245" spans="12:12" ht="3.5" customHeight="1">
      <c r="L245" s="12"/>
    </row>
    <row r="246" spans="12:12" ht="3.5" customHeight="1">
      <c r="L246" s="12"/>
    </row>
    <row r="247" spans="12:12" ht="3.5" customHeight="1">
      <c r="L247" s="12"/>
    </row>
    <row r="248" spans="12:12" ht="3.5" customHeight="1">
      <c r="L248" s="12"/>
    </row>
    <row r="249" spans="12:12" ht="3.5" customHeight="1">
      <c r="L249" s="12"/>
    </row>
    <row r="250" spans="12:12" ht="3.5" customHeight="1">
      <c r="L250" s="12"/>
    </row>
    <row r="251" spans="12:12" ht="3.5" customHeight="1">
      <c r="L251" s="12"/>
    </row>
    <row r="252" spans="12:12" ht="3.5" customHeight="1">
      <c r="L252" s="12"/>
    </row>
    <row r="253" spans="12:12" ht="3.5" customHeight="1">
      <c r="L253" s="12"/>
    </row>
    <row r="254" spans="12:12" ht="3.5" customHeight="1">
      <c r="L254" s="12"/>
    </row>
    <row r="255" spans="12:12" ht="3.5" customHeight="1">
      <c r="L255" s="12"/>
    </row>
    <row r="256" spans="12:12" ht="5.25" customHeight="1">
      <c r="L256" s="12"/>
    </row>
    <row r="257" spans="12:12" ht="3.5" customHeight="1">
      <c r="L257" s="12"/>
    </row>
    <row r="258" spans="12:12" ht="3.5" customHeight="1">
      <c r="L258" s="12"/>
    </row>
    <row r="259" spans="12:12" ht="3.5" customHeight="1">
      <c r="L259" s="12"/>
    </row>
    <row r="260" spans="12:12" ht="3.5" customHeight="1">
      <c r="L260" s="12"/>
    </row>
    <row r="261" spans="12:12" ht="3.5" customHeight="1">
      <c r="L261" s="12"/>
    </row>
    <row r="262" spans="12:12" ht="3.5" customHeight="1">
      <c r="L262" s="12"/>
    </row>
    <row r="263" spans="12:12" ht="3.5" customHeight="1">
      <c r="L263" s="12"/>
    </row>
    <row r="264" spans="12:12" ht="3.5" customHeight="1">
      <c r="L264" s="12"/>
    </row>
    <row r="265" spans="12:12" ht="0.75" customHeight="1">
      <c r="L265" s="12"/>
    </row>
    <row r="266" spans="12:12" ht="3.5" customHeight="1">
      <c r="L266" s="12"/>
    </row>
    <row r="267" spans="12:12" ht="3.5" customHeight="1">
      <c r="L267" s="12"/>
    </row>
    <row r="268" spans="12:12" ht="3.5" customHeight="1">
      <c r="L268" s="12"/>
    </row>
    <row r="269" spans="12:12" ht="3.5" customHeight="1">
      <c r="L269" s="12"/>
    </row>
    <row r="270" spans="12:12" ht="3.5" customHeight="1">
      <c r="L270" s="12"/>
    </row>
    <row r="271" spans="12:12" ht="3.5" customHeight="1">
      <c r="L271" s="12"/>
    </row>
    <row r="272" spans="12:12" ht="3.5" customHeight="1">
      <c r="L272" s="12"/>
    </row>
    <row r="273" spans="12:12" ht="3.5" customHeight="1">
      <c r="L273" s="12"/>
    </row>
    <row r="274" spans="12:12" ht="3.5" customHeight="1">
      <c r="L274" s="12"/>
    </row>
    <row r="275" spans="12:12" ht="3.5" customHeight="1">
      <c r="L275" s="12"/>
    </row>
    <row r="276" spans="12:12" ht="3.5" customHeight="1">
      <c r="L276" s="12"/>
    </row>
    <row r="277" spans="12:12" ht="3.5" customHeight="1">
      <c r="L277" s="12"/>
    </row>
    <row r="278" spans="12:12" ht="3.5" customHeight="1">
      <c r="L278" s="12"/>
    </row>
    <row r="279" spans="12:12" ht="3.5" customHeight="1">
      <c r="L279" s="12"/>
    </row>
    <row r="280" spans="12:12" ht="3.5" customHeight="1">
      <c r="L280" s="12"/>
    </row>
    <row r="281" spans="12:12" ht="3.5" customHeight="1">
      <c r="L281" s="12"/>
    </row>
    <row r="282" spans="12:12" ht="3.5" customHeight="1">
      <c r="L282" s="12"/>
    </row>
    <row r="283" spans="12:12" ht="3.5" customHeight="1">
      <c r="L283" s="12"/>
    </row>
    <row r="284" spans="12:12" ht="3.5" customHeight="1">
      <c r="L284" s="12"/>
    </row>
    <row r="285" spans="12:12" ht="3.5" customHeight="1">
      <c r="L285" s="12"/>
    </row>
    <row r="286" spans="12:12" ht="3.5" customHeight="1">
      <c r="L286" s="12"/>
    </row>
    <row r="287" spans="12:12" ht="3.5" customHeight="1">
      <c r="L287" s="12"/>
    </row>
    <row r="288" spans="12:12" ht="3.5" customHeight="1">
      <c r="L288" s="12"/>
    </row>
    <row r="289" spans="12:12" ht="1.5" customHeight="1">
      <c r="L289" s="12"/>
    </row>
    <row r="290" spans="12:12" ht="3.5" customHeight="1">
      <c r="L290" s="12"/>
    </row>
    <row r="291" spans="12:12" ht="3.5" customHeight="1">
      <c r="L291" s="12"/>
    </row>
    <row r="292" spans="12:12" ht="3.5" customHeight="1">
      <c r="L292" s="12"/>
    </row>
    <row r="293" spans="12:12" ht="3.5" customHeight="1">
      <c r="L293" s="12"/>
    </row>
    <row r="294" spans="12:12" ht="3.5" customHeight="1">
      <c r="L294" s="12"/>
    </row>
    <row r="295" spans="12:12" ht="0.75" customHeight="1">
      <c r="L295" s="12"/>
    </row>
    <row r="296" spans="12:12" ht="3.5" customHeight="1">
      <c r="L296" s="12"/>
    </row>
    <row r="297" spans="12:12" ht="3.5" customHeight="1">
      <c r="L297" s="12"/>
    </row>
    <row r="298" spans="12:12" ht="3.5" customHeight="1">
      <c r="L298" s="12"/>
    </row>
    <row r="299" spans="12:12" ht="3.5" customHeight="1">
      <c r="L299" s="12"/>
    </row>
    <row r="300" spans="12:12" ht="3.5" customHeight="1">
      <c r="L300" s="12"/>
    </row>
    <row r="301" spans="12:12" ht="3.5" customHeight="1">
      <c r="L301" s="12"/>
    </row>
    <row r="302" spans="12:12" ht="3.5" customHeight="1">
      <c r="L302" s="12"/>
    </row>
    <row r="303" spans="12:12" ht="3.5" customHeight="1">
      <c r="L303" s="12"/>
    </row>
    <row r="304" spans="12:12" ht="3.5" customHeight="1">
      <c r="L304" s="12"/>
    </row>
    <row r="305" spans="12:12" ht="3.5" customHeight="1">
      <c r="L305" s="12"/>
    </row>
    <row r="306" spans="12:12" ht="3.5" customHeight="1">
      <c r="L306" s="12"/>
    </row>
    <row r="307" spans="12:12" ht="4.5" customHeight="1">
      <c r="L307" s="12"/>
    </row>
    <row r="308" spans="12:12" ht="3.5" customHeight="1">
      <c r="L308" s="12"/>
    </row>
    <row r="309" spans="12:12" ht="3.5" customHeight="1">
      <c r="L309" s="12"/>
    </row>
    <row r="310" spans="12:12" ht="3.5" customHeight="1">
      <c r="L310" s="12"/>
    </row>
    <row r="311" spans="12:12" ht="3.5" customHeight="1">
      <c r="L311" s="12"/>
    </row>
    <row r="312" spans="12:12" ht="3.5" customHeight="1">
      <c r="L312" s="12"/>
    </row>
    <row r="313" spans="12:12" ht="3.5" customHeight="1">
      <c r="L313" s="12"/>
    </row>
    <row r="314" spans="12:12" ht="3.5" customHeight="1">
      <c r="L314" s="12"/>
    </row>
    <row r="315" spans="12:12" ht="1.5" customHeight="1">
      <c r="L315" s="12"/>
    </row>
    <row r="316" spans="12:12" ht="3.5" customHeight="1">
      <c r="L316" s="12"/>
    </row>
    <row r="317" spans="12:12" ht="3.5" customHeight="1">
      <c r="L317" s="12"/>
    </row>
    <row r="318" spans="12:12" ht="3.5" customHeight="1">
      <c r="L318" s="12"/>
    </row>
    <row r="319" spans="12:12" ht="3.5" customHeight="1">
      <c r="L319" s="12"/>
    </row>
    <row r="320" spans="12:12" ht="3.5" customHeight="1">
      <c r="L320" s="12"/>
    </row>
    <row r="321" spans="12:12" ht="3.5" customHeight="1">
      <c r="L321" s="12"/>
    </row>
    <row r="322" spans="12:12" ht="3.5" customHeight="1">
      <c r="L322" s="12"/>
    </row>
    <row r="323" spans="12:12" ht="3.5" customHeight="1">
      <c r="L323" s="12"/>
    </row>
    <row r="324" spans="12:12" ht="3.5" customHeight="1">
      <c r="L324" s="12"/>
    </row>
    <row r="325" spans="12:12" ht="3.5" customHeight="1">
      <c r="L325" s="12"/>
    </row>
    <row r="326" spans="12:12" ht="3.5" customHeight="1">
      <c r="L326" s="12"/>
    </row>
    <row r="327" spans="12:12" ht="3.5" customHeight="1">
      <c r="L327" s="12"/>
    </row>
    <row r="328" spans="12:12" ht="3.5" customHeight="1">
      <c r="L328" s="12"/>
    </row>
    <row r="329" spans="12:12" ht="3.5" customHeight="1">
      <c r="L329" s="12"/>
    </row>
    <row r="330" spans="12:12" ht="3.5" customHeight="1">
      <c r="L330" s="12"/>
    </row>
    <row r="331" spans="12:12" ht="3.5" customHeight="1">
      <c r="L331" s="12"/>
    </row>
    <row r="332" spans="12:12" ht="3.5" customHeight="1">
      <c r="L332" s="12"/>
    </row>
    <row r="333" spans="12:12" ht="3.5" customHeight="1">
      <c r="L333" s="12"/>
    </row>
    <row r="334" spans="12:12" ht="3.5" customHeight="1">
      <c r="L334" s="12"/>
    </row>
    <row r="335" spans="12:12" ht="3.5" customHeight="1">
      <c r="L335" s="12"/>
    </row>
    <row r="336" spans="12:12" ht="3.5" customHeight="1">
      <c r="L336" s="12"/>
    </row>
    <row r="337" spans="12:12" ht="3.5" customHeight="1">
      <c r="L337" s="12"/>
    </row>
    <row r="338" spans="12:12" ht="3.5" customHeight="1">
      <c r="L338" s="12"/>
    </row>
    <row r="339" spans="12:12" ht="3.5" customHeight="1">
      <c r="L339" s="12"/>
    </row>
    <row r="340" spans="12:12" ht="1.5" customHeight="1">
      <c r="L340" s="12"/>
    </row>
    <row r="341" spans="12:12" ht="3.5" customHeight="1">
      <c r="L341" s="12"/>
    </row>
    <row r="342" spans="12:12" ht="3.5" customHeight="1">
      <c r="L342" s="12"/>
    </row>
    <row r="343" spans="12:12" ht="3.5" customHeight="1">
      <c r="L343" s="12"/>
    </row>
    <row r="344" spans="12:12" ht="3.5" customHeight="1">
      <c r="L344" s="12"/>
    </row>
    <row r="345" spans="12:12" ht="3.5" customHeight="1">
      <c r="L345" s="12"/>
    </row>
    <row r="346" spans="12:12" ht="1.5" customHeight="1">
      <c r="L346" s="12"/>
    </row>
    <row r="347" spans="12:12" ht="3.5" customHeight="1">
      <c r="L347" s="12"/>
    </row>
    <row r="348" spans="12:12" ht="3.5" customHeight="1">
      <c r="L348" s="12"/>
    </row>
    <row r="349" spans="12:12" ht="3.5" customHeight="1">
      <c r="L349" s="12"/>
    </row>
    <row r="350" spans="12:12" ht="3.5" customHeight="1">
      <c r="L350" s="12"/>
    </row>
    <row r="351" spans="12:12" ht="3.5" customHeight="1">
      <c r="L351" s="12"/>
    </row>
    <row r="352" spans="12:12" ht="3.5" customHeight="1">
      <c r="L352" s="12"/>
    </row>
    <row r="353" spans="12:12" ht="3.5" customHeight="1">
      <c r="L353" s="12"/>
    </row>
    <row r="354" spans="12:12" ht="3.5" customHeight="1">
      <c r="L354" s="12"/>
    </row>
    <row r="355" spans="12:12" ht="3.5" customHeight="1">
      <c r="L355" s="12"/>
    </row>
    <row r="356" spans="12:12" ht="3.5" customHeight="1">
      <c r="L356" s="12"/>
    </row>
    <row r="357" spans="12:12" ht="3.5" customHeight="1">
      <c r="L357" s="12"/>
    </row>
    <row r="358" spans="12:12" ht="5.25" customHeight="1">
      <c r="L358" s="12"/>
    </row>
    <row r="359" spans="12:12" ht="3.5" customHeight="1">
      <c r="L359" s="12"/>
    </row>
    <row r="360" spans="12:12" ht="3.5" customHeight="1">
      <c r="L360" s="12"/>
    </row>
    <row r="361" spans="12:12" ht="3.5" customHeight="1">
      <c r="L361" s="12"/>
    </row>
    <row r="362" spans="12:12" ht="3.5" customHeight="1">
      <c r="L362" s="12"/>
    </row>
    <row r="363" spans="12:12" ht="3.5" customHeight="1">
      <c r="L363" s="12"/>
    </row>
    <row r="364" spans="12:12" ht="3.5" customHeight="1">
      <c r="L364" s="12"/>
    </row>
    <row r="365" spans="12:12" ht="3.5" customHeight="1">
      <c r="L365" s="12"/>
    </row>
    <row r="366" spans="12:12" ht="1.5" customHeight="1">
      <c r="L366" s="12"/>
    </row>
    <row r="367" spans="12:12" ht="3.5" customHeight="1">
      <c r="L367" s="12"/>
    </row>
    <row r="368" spans="12:12" ht="3.5" customHeight="1">
      <c r="L368" s="12"/>
    </row>
    <row r="369" spans="12:12" ht="3.5" customHeight="1">
      <c r="L369" s="12"/>
    </row>
    <row r="370" spans="12:12" ht="3.5" customHeight="1">
      <c r="L370" s="12"/>
    </row>
    <row r="371" spans="12:12" ht="3.5" customHeight="1">
      <c r="L371" s="12"/>
    </row>
    <row r="372" spans="12:12" ht="3.5" customHeight="1">
      <c r="L372" s="12"/>
    </row>
    <row r="373" spans="12:12" ht="3.5" customHeight="1">
      <c r="L373" s="12"/>
    </row>
    <row r="374" spans="12:12" ht="3.5" customHeight="1">
      <c r="L374" s="12"/>
    </row>
    <row r="375" spans="12:12" ht="3.5" customHeight="1">
      <c r="L375" s="12"/>
    </row>
    <row r="376" spans="12:12" ht="3.5" customHeight="1">
      <c r="L376" s="12"/>
    </row>
    <row r="377" spans="12:12" ht="3.5" customHeight="1">
      <c r="L377" s="12"/>
    </row>
    <row r="378" spans="12:12" ht="3.5" customHeight="1">
      <c r="L378" s="12"/>
    </row>
    <row r="379" spans="12:12" ht="3.5" customHeight="1">
      <c r="L379" s="12"/>
    </row>
    <row r="380" spans="12:12" ht="3.5" customHeight="1">
      <c r="L380" s="12"/>
    </row>
    <row r="381" spans="12:12" ht="3.5" customHeight="1">
      <c r="L381" s="12"/>
    </row>
    <row r="382" spans="12:12" ht="3.5" customHeight="1">
      <c r="L382" s="12"/>
    </row>
    <row r="383" spans="12:12" ht="3.5" customHeight="1">
      <c r="L383" s="12"/>
    </row>
    <row r="384" spans="12:12" ht="3.5" customHeight="1">
      <c r="L384" s="12"/>
    </row>
    <row r="385" spans="12:12" ht="3.5" customHeight="1">
      <c r="L385" s="12"/>
    </row>
    <row r="386" spans="12:12" ht="3.5" customHeight="1">
      <c r="L386" s="12"/>
    </row>
    <row r="387" spans="12:12" ht="3.5" customHeight="1">
      <c r="L387" s="12"/>
    </row>
    <row r="388" spans="12:12" ht="3.5" customHeight="1">
      <c r="L388" s="12"/>
    </row>
    <row r="389" spans="12:12" ht="3.5" customHeight="1">
      <c r="L389" s="12"/>
    </row>
    <row r="390" spans="12:12" ht="3.5" customHeight="1">
      <c r="L390" s="12"/>
    </row>
    <row r="391" spans="12:12" ht="1.5" customHeight="1">
      <c r="L391" s="12"/>
    </row>
    <row r="392" spans="12:12" ht="3.5" customHeight="1">
      <c r="L392" s="12"/>
    </row>
    <row r="393" spans="12:12" ht="3.5" customHeight="1">
      <c r="L393" s="12"/>
    </row>
    <row r="394" spans="12:12" ht="3.5" customHeight="1">
      <c r="L394" s="12"/>
    </row>
    <row r="395" spans="12:12" ht="3.5" customHeight="1">
      <c r="L395" s="12"/>
    </row>
    <row r="396" spans="12:12" ht="3.5" customHeight="1">
      <c r="L396" s="12"/>
    </row>
    <row r="397" spans="12:12" ht="1.5" customHeight="1">
      <c r="L397" s="12"/>
    </row>
    <row r="398" spans="12:12" ht="3.5" customHeight="1">
      <c r="L398" s="12"/>
    </row>
    <row r="399" spans="12:12" ht="3.5" customHeight="1">
      <c r="L399" s="12"/>
    </row>
    <row r="400" spans="12:12" ht="3.5" customHeight="1">
      <c r="L400" s="12"/>
    </row>
    <row r="401" spans="12:12" ht="3.5" customHeight="1">
      <c r="L401" s="12"/>
    </row>
    <row r="402" spans="12:12" ht="3.5" customHeight="1">
      <c r="L402" s="12"/>
    </row>
    <row r="403" spans="12:12" ht="3.5" customHeight="1">
      <c r="L403" s="12"/>
    </row>
    <row r="404" spans="12:12" ht="3.5" customHeight="1">
      <c r="L404" s="12"/>
    </row>
    <row r="405" spans="12:12" ht="3.5" customHeight="1">
      <c r="L405" s="12"/>
    </row>
    <row r="406" spans="12:12" ht="3.5" customHeight="1">
      <c r="L406" s="12"/>
    </row>
    <row r="407" spans="12:12" ht="3.5" customHeight="1">
      <c r="L407" s="12"/>
    </row>
    <row r="408" spans="12:12" ht="3.5" customHeight="1">
      <c r="L408" s="12"/>
    </row>
    <row r="409" spans="12:12" ht="5.25" customHeight="1">
      <c r="L409" s="12"/>
    </row>
    <row r="410" spans="12:12" ht="3.5" customHeight="1">
      <c r="L410" s="12"/>
    </row>
    <row r="411" spans="12:12" ht="3.5" customHeight="1">
      <c r="L411" s="12"/>
    </row>
    <row r="412" spans="12:12" ht="3.5" customHeight="1">
      <c r="L412" s="12"/>
    </row>
    <row r="413" spans="12:12" ht="3.5" customHeight="1">
      <c r="L413" s="12"/>
    </row>
    <row r="414" spans="12:12" ht="3.5" customHeight="1">
      <c r="L414" s="12"/>
    </row>
    <row r="415" spans="12:12" ht="3.5" customHeight="1">
      <c r="L415" s="12"/>
    </row>
    <row r="416" spans="12:12" ht="3.5" customHeight="1">
      <c r="L416" s="12"/>
    </row>
    <row r="417" spans="12:12" ht="1.5" customHeight="1">
      <c r="L417" s="12"/>
    </row>
    <row r="418" spans="12:12" ht="3.5" customHeight="1">
      <c r="L418" s="12"/>
    </row>
    <row r="419" spans="12:12" ht="3.5" customHeight="1">
      <c r="L419" s="12"/>
    </row>
    <row r="420" spans="12:12" ht="3.5" customHeight="1">
      <c r="L420" s="12"/>
    </row>
    <row r="421" spans="12:12" ht="3.5" customHeight="1">
      <c r="L421" s="12"/>
    </row>
    <row r="422" spans="12:12" ht="3.5" customHeight="1">
      <c r="L422" s="12"/>
    </row>
    <row r="423" spans="12:12" ht="3.5" customHeight="1">
      <c r="L423" s="12"/>
    </row>
    <row r="424" spans="12:12" ht="3.5" customHeight="1">
      <c r="L424" s="12"/>
    </row>
    <row r="425" spans="12:12" ht="3.5" customHeight="1">
      <c r="L425" s="12"/>
    </row>
    <row r="426" spans="12:12" ht="3.5" customHeight="1">
      <c r="L426" s="12"/>
    </row>
    <row r="427" spans="12:12" ht="3.5" customHeight="1">
      <c r="L427" s="12"/>
    </row>
    <row r="428" spans="12:12" ht="3.5" customHeight="1">
      <c r="L428" s="12"/>
    </row>
    <row r="429" spans="12:12" ht="3.5" customHeight="1">
      <c r="L429" s="12"/>
    </row>
    <row r="430" spans="12:12" ht="3.5" customHeight="1">
      <c r="L430" s="12"/>
    </row>
    <row r="431" spans="12:12" ht="3.5" customHeight="1">
      <c r="L431" s="12"/>
    </row>
    <row r="432" spans="12:12" ht="3.5" customHeight="1">
      <c r="L432" s="12"/>
    </row>
    <row r="433" spans="12:12" ht="3.5" customHeight="1">
      <c r="L433" s="12"/>
    </row>
    <row r="434" spans="12:12" ht="3.5" customHeight="1">
      <c r="L434" s="12"/>
    </row>
    <row r="435" spans="12:12" ht="3.5" customHeight="1">
      <c r="L435" s="12"/>
    </row>
    <row r="436" spans="12:12" ht="3.5" customHeight="1">
      <c r="L436" s="12"/>
    </row>
    <row r="437" spans="12:12" ht="3.5" customHeight="1">
      <c r="L437" s="12"/>
    </row>
    <row r="438" spans="12:12" ht="3.5" customHeight="1">
      <c r="L438" s="12"/>
    </row>
    <row r="439" spans="12:12" ht="3.5" customHeight="1">
      <c r="L439" s="12"/>
    </row>
    <row r="440" spans="12:12" ht="3.5" customHeight="1">
      <c r="L440" s="12"/>
    </row>
    <row r="441" spans="12:12" ht="3.5" customHeight="1">
      <c r="L441" s="12"/>
    </row>
    <row r="442" spans="12:12" ht="1.5" customHeight="1">
      <c r="L442" s="12"/>
    </row>
    <row r="443" spans="12:12" ht="3.5" customHeight="1">
      <c r="L443" s="12"/>
    </row>
    <row r="444" spans="12:12" ht="3.5" customHeight="1">
      <c r="L444" s="12"/>
    </row>
    <row r="445" spans="12:12" ht="3.5" customHeight="1">
      <c r="L445" s="12"/>
    </row>
    <row r="446" spans="12:12" ht="3.5" customHeight="1">
      <c r="L446" s="12"/>
    </row>
    <row r="447" spans="12:12" ht="3.5" customHeight="1">
      <c r="L447" s="12"/>
    </row>
    <row r="448" spans="12:12" ht="0.75" customHeight="1">
      <c r="L448" s="12"/>
    </row>
    <row r="449" spans="12:12" ht="3.5" customHeight="1">
      <c r="L449" s="12"/>
    </row>
    <row r="450" spans="12:12" ht="3.5" customHeight="1">
      <c r="L450" s="12"/>
    </row>
    <row r="451" spans="12:12" ht="3.5" customHeight="1">
      <c r="L451" s="12"/>
    </row>
    <row r="452" spans="12:12" ht="3.5" customHeight="1">
      <c r="L452" s="12"/>
    </row>
    <row r="453" spans="12:12" ht="3.5" customHeight="1">
      <c r="L453" s="12"/>
    </row>
    <row r="454" spans="12:12" ht="3.5" customHeight="1">
      <c r="L454" s="12"/>
    </row>
    <row r="455" spans="12:12" ht="3.5" customHeight="1">
      <c r="L455" s="12"/>
    </row>
    <row r="456" spans="12:12" ht="3.5" customHeight="1">
      <c r="L456" s="12"/>
    </row>
    <row r="457" spans="12:12" ht="3.5" customHeight="1">
      <c r="L457" s="12"/>
    </row>
    <row r="458" spans="12:12" ht="3.5" customHeight="1">
      <c r="L458" s="12"/>
    </row>
    <row r="459" spans="12:12" ht="3.5" customHeight="1">
      <c r="L459" s="12"/>
    </row>
    <row r="460" spans="12:12" ht="5.25" customHeight="1">
      <c r="L460" s="12"/>
    </row>
    <row r="461" spans="12:12" ht="3.5" customHeight="1">
      <c r="L461" s="12"/>
    </row>
    <row r="462" spans="12:12" ht="3.5" customHeight="1">
      <c r="L462" s="12"/>
    </row>
    <row r="463" spans="12:12" ht="3.5" customHeight="1">
      <c r="L463" s="12"/>
    </row>
    <row r="464" spans="12:12" ht="3.5" customHeight="1">
      <c r="L464" s="12"/>
    </row>
    <row r="465" spans="12:12" ht="3.5" customHeight="1">
      <c r="L465" s="12"/>
    </row>
    <row r="466" spans="12:12" ht="3.5" customHeight="1">
      <c r="L466" s="12"/>
    </row>
    <row r="467" spans="12:12" ht="3.5" customHeight="1">
      <c r="L467" s="12"/>
    </row>
    <row r="468" spans="12:12" ht="0.75" customHeight="1">
      <c r="L468" s="12"/>
    </row>
    <row r="469" spans="12:12" ht="3.5" customHeight="1">
      <c r="L469" s="12"/>
    </row>
    <row r="470" spans="12:12" ht="3.5" customHeight="1">
      <c r="L470" s="12"/>
    </row>
    <row r="471" spans="12:12" ht="3.5" customHeight="1">
      <c r="L471" s="12"/>
    </row>
    <row r="472" spans="12:12" ht="3.5" customHeight="1">
      <c r="L472" s="12"/>
    </row>
    <row r="473" spans="12:12" ht="3.5" customHeight="1">
      <c r="L473" s="12"/>
    </row>
    <row r="474" spans="12:12" ht="3.5" customHeight="1">
      <c r="L474" s="12"/>
    </row>
    <row r="475" spans="12:12" ht="3.5" customHeight="1">
      <c r="L475" s="12"/>
    </row>
    <row r="476" spans="12:12" ht="3.5" customHeight="1">
      <c r="L476" s="12"/>
    </row>
    <row r="477" spans="12:12" ht="3.5" customHeight="1">
      <c r="L477" s="12"/>
    </row>
    <row r="478" spans="12:12" ht="3.5" customHeight="1">
      <c r="L478" s="12"/>
    </row>
    <row r="479" spans="12:12" ht="3.5" customHeight="1">
      <c r="L479" s="12"/>
    </row>
    <row r="480" spans="12:12" ht="3.5" customHeight="1">
      <c r="L480" s="12"/>
    </row>
    <row r="481" spans="12:12" ht="3.5" customHeight="1">
      <c r="L481" s="12"/>
    </row>
    <row r="482" spans="12:12" ht="3.5" customHeight="1">
      <c r="L482" s="12"/>
    </row>
    <row r="483" spans="12:12" ht="3.5" customHeight="1">
      <c r="L483" s="12"/>
    </row>
    <row r="484" spans="12:12" ht="3.5" customHeight="1">
      <c r="L484" s="12"/>
    </row>
    <row r="485" spans="12:12" ht="3.5" customHeight="1">
      <c r="L485" s="12"/>
    </row>
    <row r="486" spans="12:12" ht="3.5" customHeight="1">
      <c r="L486" s="12"/>
    </row>
    <row r="487" spans="12:12" ht="3.5" customHeight="1">
      <c r="L487" s="12"/>
    </row>
    <row r="488" spans="12:12" ht="3.5" customHeight="1">
      <c r="L488" s="12"/>
    </row>
    <row r="489" spans="12:12" ht="3.5" customHeight="1">
      <c r="L489" s="12"/>
    </row>
    <row r="490" spans="12:12" ht="3.5" customHeight="1">
      <c r="L490" s="12"/>
    </row>
    <row r="491" spans="12:12" ht="3.5" customHeight="1">
      <c r="L491" s="12"/>
    </row>
    <row r="492" spans="12:12" ht="3.5" customHeight="1">
      <c r="L492" s="12"/>
    </row>
    <row r="493" spans="12:12" ht="1.5" customHeight="1">
      <c r="L493" s="12"/>
    </row>
    <row r="494" spans="12:12" ht="3.5" customHeight="1">
      <c r="L494" s="12"/>
    </row>
    <row r="495" spans="12:12" ht="3.5" customHeight="1">
      <c r="L495" s="12"/>
    </row>
    <row r="496" spans="12:12" ht="3.5" customHeight="1">
      <c r="L496" s="12"/>
    </row>
    <row r="497" spans="12:12" ht="3.5" customHeight="1">
      <c r="L497" s="12"/>
    </row>
    <row r="498" spans="12:12" ht="3.5" customHeight="1">
      <c r="L498" s="12"/>
    </row>
    <row r="499" spans="12:12" ht="1.5" customHeight="1">
      <c r="L499" s="12"/>
    </row>
    <row r="500" spans="12:12" ht="3.5" customHeight="1">
      <c r="L500" s="12"/>
    </row>
    <row r="501" spans="12:12" ht="3.5" customHeight="1">
      <c r="L501" s="12"/>
    </row>
    <row r="502" spans="12:12" ht="3.5" customHeight="1">
      <c r="L502" s="12"/>
    </row>
    <row r="503" spans="12:12" ht="3.5" customHeight="1">
      <c r="L503" s="12"/>
    </row>
    <row r="504" spans="12:12" ht="3.5" customHeight="1">
      <c r="L504" s="12"/>
    </row>
    <row r="505" spans="12:12" ht="3.5" customHeight="1">
      <c r="L505" s="12"/>
    </row>
    <row r="506" spans="12:12" ht="3.5" customHeight="1">
      <c r="L506" s="12"/>
    </row>
    <row r="507" spans="12:12" ht="3.5" customHeight="1">
      <c r="L507" s="12"/>
    </row>
    <row r="508" spans="12:12" ht="3.5" customHeight="1">
      <c r="L508" s="12"/>
    </row>
    <row r="509" spans="12:12" ht="3.5" customHeight="1">
      <c r="L509" s="12"/>
    </row>
    <row r="510" spans="12:12" ht="3.5" customHeight="1">
      <c r="L510" s="12"/>
    </row>
  </sheetData>
  <mergeCells count="46">
    <mergeCell ref="A1:A10"/>
    <mergeCell ref="X3:AU7"/>
    <mergeCell ref="M11:S14"/>
    <mergeCell ref="M16:S18"/>
    <mergeCell ref="AQ41:AT45"/>
    <mergeCell ref="AM41:AP45"/>
    <mergeCell ref="M19:S21"/>
    <mergeCell ref="M22:S24"/>
    <mergeCell ref="M28:S30"/>
    <mergeCell ref="AT35:AW38"/>
    <mergeCell ref="AJ16:AS21"/>
    <mergeCell ref="M25:S27"/>
    <mergeCell ref="V22:BL27"/>
    <mergeCell ref="BH35:BK39"/>
    <mergeCell ref="BD35:BF39"/>
    <mergeCell ref="M31:S33"/>
    <mergeCell ref="D1:D10"/>
    <mergeCell ref="E1:E10"/>
    <mergeCell ref="BA3:BL6"/>
    <mergeCell ref="AX5:AY7"/>
    <mergeCell ref="AV17:AZ20"/>
    <mergeCell ref="U16:Y21"/>
    <mergeCell ref="BC10:BL15"/>
    <mergeCell ref="AB16:AF21"/>
    <mergeCell ref="AV11:AZ14"/>
    <mergeCell ref="F1:F5"/>
    <mergeCell ref="F7:F10"/>
    <mergeCell ref="V10:AS15"/>
    <mergeCell ref="BF16:BI21"/>
    <mergeCell ref="BJ17:BK19"/>
    <mergeCell ref="BJ29:BM32"/>
    <mergeCell ref="AO35:AQ39"/>
    <mergeCell ref="AE41:AK45"/>
    <mergeCell ref="BC41:BF45"/>
    <mergeCell ref="T28:AR33"/>
    <mergeCell ref="W35:AD39"/>
    <mergeCell ref="AI35:AM38"/>
    <mergeCell ref="BA29:BC32"/>
    <mergeCell ref="BL35:BL38"/>
    <mergeCell ref="BA35:BC39"/>
    <mergeCell ref="BG35:BG38"/>
    <mergeCell ref="O41:W43"/>
    <mergeCell ref="AX41:BA45"/>
    <mergeCell ref="M35:S38"/>
    <mergeCell ref="AE35:AF38"/>
    <mergeCell ref="BH41:BK45"/>
  </mergeCells>
  <phoneticPr fontId="2"/>
  <pageMargins left="0" right="0.70866141732283472" top="0" bottom="0.74803149606299213" header="0.31496062992125984" footer="0.31496062992125984"/>
  <pageSetup paperSize="9" fitToHeight="10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O512"/>
  <sheetViews>
    <sheetView showZeros="0" zoomScaleNormal="100" workbookViewId="0">
      <selection activeCell="AH175" sqref="AH175"/>
    </sheetView>
  </sheetViews>
  <sheetFormatPr baseColWidth="10" defaultColWidth="9.19921875" defaultRowHeight="14"/>
  <cols>
    <col min="1" max="1" width="3.796875" style="30" customWidth="1"/>
    <col min="2" max="2" width="10.3984375" style="30" customWidth="1"/>
    <col min="3" max="3" width="9.796875" style="30" customWidth="1"/>
    <col min="4" max="4" width="5.19921875" style="30" customWidth="1"/>
    <col min="5" max="5" width="9.3984375" style="30" customWidth="1"/>
    <col min="6" max="6" width="4.19921875" style="30" customWidth="1"/>
    <col min="7" max="7" width="9.19921875" style="30"/>
    <col min="8" max="16" width="0.796875" style="30" customWidth="1"/>
    <col min="17" max="17" width="0.796875" style="31" customWidth="1"/>
    <col min="18" max="63" width="0.796875" style="30" customWidth="1"/>
    <col min="64" max="65" width="0.796875" style="79" customWidth="1"/>
    <col min="66" max="16384" width="9.19921875" style="30"/>
  </cols>
  <sheetData>
    <row r="1" spans="2:67" ht="3.75" customHeight="1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2:67" ht="5.25" customHeight="1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N2" s="43"/>
    </row>
    <row r="3" spans="2:67" ht="3.5" customHeight="1">
      <c r="G3" s="4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70"/>
      <c r="BM3" s="70"/>
      <c r="BN3" s="43"/>
      <c r="BO3" s="146">
        <v>1</v>
      </c>
    </row>
    <row r="4" spans="2:67" ht="3.5" customHeight="1">
      <c r="G4" s="43"/>
      <c r="H4" s="32"/>
      <c r="I4" s="32"/>
      <c r="J4" s="32"/>
      <c r="K4" s="32"/>
      <c r="L4" s="32"/>
      <c r="M4" s="32"/>
      <c r="N4" s="32"/>
      <c r="O4" s="32"/>
      <c r="P4" s="32"/>
      <c r="Q4" s="33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70"/>
      <c r="BM4" s="70"/>
      <c r="BN4" s="73"/>
      <c r="BO4" s="146"/>
    </row>
    <row r="5" spans="2:67" ht="3.5" customHeight="1">
      <c r="B5" s="120" t="s">
        <v>654</v>
      </c>
      <c r="C5" s="143">
        <f>'検量証表（印刷する際に使用）'!A1</f>
        <v>1</v>
      </c>
      <c r="D5" s="147">
        <f>IF(ISBLANK(C5),"",VLOOKUP(C5,NOS,2,FALSE))</f>
        <v>0</v>
      </c>
      <c r="E5" s="147"/>
      <c r="G5" s="43"/>
      <c r="H5" s="32"/>
      <c r="I5" s="32"/>
      <c r="J5" s="32"/>
      <c r="K5" s="32"/>
      <c r="L5" s="32"/>
      <c r="M5" s="32"/>
      <c r="N5" s="32"/>
      <c r="O5" s="32"/>
      <c r="P5" s="32"/>
      <c r="Q5" s="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70"/>
      <c r="BM5" s="70"/>
      <c r="BN5" s="73"/>
      <c r="BO5" s="146"/>
    </row>
    <row r="6" spans="2:67" ht="3.5" customHeight="1">
      <c r="B6" s="121"/>
      <c r="C6" s="144"/>
      <c r="D6" s="147"/>
      <c r="E6" s="147"/>
      <c r="G6" s="43"/>
      <c r="H6" s="32"/>
      <c r="I6" s="32"/>
      <c r="J6" s="32"/>
      <c r="K6" s="32"/>
      <c r="L6" s="32"/>
      <c r="M6" s="32"/>
      <c r="N6" s="32"/>
      <c r="O6" s="32"/>
      <c r="P6" s="32"/>
      <c r="Q6" s="33"/>
      <c r="R6" s="32"/>
      <c r="S6" s="32"/>
      <c r="T6" s="32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2"/>
      <c r="AT6" s="32"/>
      <c r="AU6" s="32"/>
      <c r="AV6" s="32"/>
      <c r="AW6" s="32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2"/>
      <c r="BK6" s="32"/>
      <c r="BL6" s="70"/>
      <c r="BM6" s="70"/>
      <c r="BN6" s="73"/>
      <c r="BO6" s="146"/>
    </row>
    <row r="7" spans="2:67" ht="3.5" customHeight="1">
      <c r="B7" s="121"/>
      <c r="C7" s="144"/>
      <c r="D7" s="147"/>
      <c r="E7" s="147"/>
      <c r="G7" s="43"/>
      <c r="H7" s="32"/>
      <c r="I7" s="32"/>
      <c r="J7" s="32"/>
      <c r="K7" s="32"/>
      <c r="L7" s="32"/>
      <c r="M7" s="32"/>
      <c r="N7" s="32"/>
      <c r="O7" s="32"/>
      <c r="P7" s="32"/>
      <c r="Q7" s="33"/>
      <c r="R7" s="32"/>
      <c r="S7" s="32"/>
      <c r="T7" s="32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35"/>
      <c r="BC7" s="35"/>
      <c r="BD7" s="35"/>
      <c r="BE7" s="35"/>
      <c r="BF7" s="35"/>
      <c r="BG7" s="35"/>
      <c r="BH7" s="35"/>
      <c r="BI7" s="35"/>
      <c r="BJ7" s="32"/>
      <c r="BK7" s="32"/>
      <c r="BL7" s="70"/>
      <c r="BM7" s="70"/>
      <c r="BN7" s="73"/>
      <c r="BO7" s="146"/>
    </row>
    <row r="8" spans="2:67" ht="3.5" customHeight="1">
      <c r="B8" s="121"/>
      <c r="C8" s="144"/>
      <c r="D8" s="148"/>
      <c r="E8" s="148"/>
      <c r="G8" s="43"/>
      <c r="H8" s="32"/>
      <c r="I8" s="32"/>
      <c r="J8" s="32"/>
      <c r="K8" s="32"/>
      <c r="L8" s="32"/>
      <c r="M8" s="32"/>
      <c r="N8" s="32"/>
      <c r="O8" s="32"/>
      <c r="P8" s="32"/>
      <c r="Q8" s="33"/>
      <c r="R8" s="32"/>
      <c r="S8" s="32"/>
      <c r="T8" s="32"/>
      <c r="U8" s="44"/>
      <c r="V8" s="44"/>
      <c r="W8" s="44"/>
      <c r="X8" s="44"/>
      <c r="Y8" s="44"/>
      <c r="Z8" s="44"/>
      <c r="AA8" s="44"/>
      <c r="AB8" s="44"/>
      <c r="AC8" s="44"/>
      <c r="AD8" s="44"/>
      <c r="AT8" s="44"/>
      <c r="AU8" s="44"/>
      <c r="AV8" s="44"/>
      <c r="AW8" s="44"/>
      <c r="AX8" s="44"/>
      <c r="AY8" s="44"/>
      <c r="AZ8" s="44"/>
      <c r="BA8" s="44"/>
      <c r="BB8" s="35"/>
      <c r="BC8" s="35"/>
      <c r="BD8" s="35"/>
      <c r="BE8" s="35"/>
      <c r="BF8" s="35"/>
      <c r="BG8" s="35"/>
      <c r="BH8" s="35"/>
      <c r="BI8" s="35"/>
      <c r="BJ8" s="32"/>
      <c r="BK8" s="32"/>
      <c r="BL8" s="70"/>
      <c r="BM8" s="70"/>
      <c r="BN8" s="73"/>
      <c r="BO8" s="146"/>
    </row>
    <row r="9" spans="2:67" ht="3.5" customHeight="1">
      <c r="B9" s="121"/>
      <c r="C9" s="144"/>
      <c r="D9" s="149">
        <f>IF(ISBLANK(C5),"",VLOOKUP(C5,NOS,9,FALSE))</f>
        <v>0</v>
      </c>
      <c r="E9" s="149"/>
      <c r="G9" s="43"/>
      <c r="H9" s="32"/>
      <c r="I9" s="32"/>
      <c r="J9" s="32"/>
      <c r="K9" s="32"/>
      <c r="L9" s="32"/>
      <c r="M9" s="32"/>
      <c r="N9" s="32"/>
      <c r="O9" s="32"/>
      <c r="P9" s="32"/>
      <c r="Q9" s="33"/>
      <c r="R9" s="32"/>
      <c r="S9" s="32"/>
      <c r="T9" s="32"/>
      <c r="U9" s="44"/>
      <c r="V9" s="44"/>
      <c r="W9" s="44"/>
      <c r="X9" s="44"/>
      <c r="Y9" s="44"/>
      <c r="Z9" s="44"/>
      <c r="AA9" s="44"/>
      <c r="AB9" s="44"/>
      <c r="AC9" s="44"/>
      <c r="AD9" s="44"/>
      <c r="AT9" s="44"/>
      <c r="AU9" s="44"/>
      <c r="AV9" s="44"/>
      <c r="AW9" s="44"/>
      <c r="AX9" s="44"/>
      <c r="AY9" s="44"/>
      <c r="AZ9" s="44"/>
      <c r="BA9" s="44"/>
      <c r="BB9" s="35"/>
      <c r="BC9" s="35"/>
      <c r="BD9" s="35"/>
      <c r="BE9" s="35"/>
      <c r="BF9" s="35"/>
      <c r="BG9" s="35"/>
      <c r="BH9" s="35"/>
      <c r="BI9" s="35"/>
      <c r="BJ9" s="32"/>
      <c r="BK9" s="32"/>
      <c r="BL9" s="70"/>
      <c r="BM9" s="70"/>
      <c r="BN9" s="73"/>
      <c r="BO9" s="146"/>
    </row>
    <row r="10" spans="2:67" ht="3.5" customHeight="1">
      <c r="B10" s="121"/>
      <c r="C10" s="144"/>
      <c r="D10" s="150"/>
      <c r="E10" s="150"/>
      <c r="G10" s="43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32"/>
      <c r="S10" s="32"/>
      <c r="T10" s="32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T10" s="44"/>
      <c r="AU10" s="44"/>
      <c r="AV10" s="44"/>
      <c r="AW10" s="44"/>
      <c r="AX10" s="44"/>
      <c r="AY10" s="44"/>
      <c r="AZ10" s="44"/>
      <c r="BA10" s="44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70"/>
      <c r="BM10" s="70"/>
      <c r="BN10" s="73"/>
      <c r="BO10" s="146"/>
    </row>
    <row r="11" spans="2:67" ht="3.5" customHeight="1">
      <c r="B11" s="121"/>
      <c r="C11" s="144"/>
      <c r="D11" s="151"/>
      <c r="E11" s="151"/>
      <c r="G11" s="43"/>
      <c r="H11" s="32"/>
      <c r="I11" s="32"/>
      <c r="J11" s="36"/>
      <c r="K11" s="36"/>
      <c r="L11" s="36"/>
      <c r="M11" s="36"/>
      <c r="N11" s="36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37"/>
      <c r="BI11" s="37"/>
      <c r="BJ11" s="36"/>
      <c r="BK11" s="32"/>
      <c r="BL11" s="70"/>
      <c r="BM11" s="70"/>
      <c r="BN11" s="73"/>
      <c r="BO11" s="146"/>
    </row>
    <row r="12" spans="2:67" ht="3.5" customHeight="1">
      <c r="B12" s="121"/>
      <c r="C12" s="144"/>
      <c r="D12" s="152">
        <f>IF(ISBLANK(C5),"",VLOOKUP(C5,NOS,11,FALSE))</f>
        <v>0</v>
      </c>
      <c r="E12" s="155" t="str">
        <f>IF(ISBLANK(C5),"",VLOOKUP(C5,NOS,12,FALSE))</f>
        <v/>
      </c>
      <c r="G12" s="43"/>
      <c r="H12" s="32"/>
      <c r="I12" s="32"/>
      <c r="J12" s="36"/>
      <c r="K12" s="36"/>
      <c r="L12" s="36"/>
      <c r="M12" s="36"/>
      <c r="N12" s="36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37"/>
      <c r="BI12" s="37"/>
      <c r="BJ12" s="36"/>
      <c r="BK12" s="32"/>
      <c r="BL12" s="70"/>
      <c r="BM12" s="70"/>
      <c r="BN12" s="73"/>
      <c r="BO12" s="146"/>
    </row>
    <row r="13" spans="2:67" ht="3.5" customHeight="1">
      <c r="B13" s="121"/>
      <c r="C13" s="144"/>
      <c r="D13" s="153"/>
      <c r="E13" s="156"/>
      <c r="G13" s="43"/>
      <c r="H13" s="32"/>
      <c r="I13" s="32"/>
      <c r="J13" s="36"/>
      <c r="K13" s="36"/>
      <c r="L13" s="36"/>
      <c r="M13" s="36"/>
      <c r="N13" s="36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37"/>
      <c r="BI13" s="37"/>
      <c r="BJ13" s="36"/>
      <c r="BK13" s="32"/>
      <c r="BL13" s="70"/>
      <c r="BM13" s="70"/>
      <c r="BN13" s="73"/>
      <c r="BO13" s="146"/>
    </row>
    <row r="14" spans="2:67" ht="3.5" customHeight="1">
      <c r="B14" s="121"/>
      <c r="C14" s="144"/>
      <c r="D14" s="154"/>
      <c r="E14" s="157"/>
      <c r="G14" s="43"/>
      <c r="H14" s="32"/>
      <c r="I14" s="32"/>
      <c r="J14" s="36"/>
      <c r="K14" s="36"/>
      <c r="L14" s="36"/>
      <c r="M14" s="36"/>
      <c r="N14" s="36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37"/>
      <c r="BI14" s="37"/>
      <c r="BJ14" s="36"/>
      <c r="BK14" s="32"/>
      <c r="BL14" s="70"/>
      <c r="BM14" s="70"/>
      <c r="BN14" s="73"/>
      <c r="BO14" s="146"/>
    </row>
    <row r="15" spans="2:67" ht="3.5" customHeight="1">
      <c r="B15" s="121"/>
      <c r="C15" s="144"/>
      <c r="D15" s="158">
        <f>VLOOKUP(C5,NOS,24,FALSE)</f>
        <v>0</v>
      </c>
      <c r="E15" s="159">
        <f>VLOOKUP(C5,NOS,25,FALSE)</f>
        <v>0</v>
      </c>
      <c r="G15" s="43"/>
      <c r="H15" s="32"/>
      <c r="I15" s="32"/>
      <c r="J15" s="36"/>
      <c r="K15" s="36"/>
      <c r="L15" s="36"/>
      <c r="M15" s="36"/>
      <c r="N15" s="36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37"/>
      <c r="BI15" s="37"/>
      <c r="BJ15" s="36"/>
      <c r="BK15" s="32"/>
      <c r="BL15" s="70"/>
      <c r="BM15" s="70"/>
      <c r="BN15" s="73"/>
      <c r="BO15" s="146"/>
    </row>
    <row r="16" spans="2:67" ht="3.5" customHeight="1">
      <c r="B16" s="121"/>
      <c r="C16" s="144"/>
      <c r="D16" s="158"/>
      <c r="E16" s="159"/>
      <c r="G16" s="43"/>
      <c r="H16" s="32"/>
      <c r="I16" s="32"/>
      <c r="J16" s="36"/>
      <c r="K16" s="36"/>
      <c r="L16" s="36"/>
      <c r="M16" s="36"/>
      <c r="N16" s="36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37"/>
      <c r="BI16" s="37"/>
      <c r="BJ16" s="36"/>
      <c r="BK16" s="32"/>
      <c r="BL16" s="70"/>
      <c r="BM16" s="70"/>
      <c r="BN16" s="73"/>
      <c r="BO16" s="146"/>
    </row>
    <row r="17" spans="2:67" ht="3.5" customHeight="1">
      <c r="B17" s="121"/>
      <c r="C17" s="144"/>
      <c r="D17" s="158"/>
      <c r="E17" s="159"/>
      <c r="G17" s="43"/>
      <c r="H17" s="32"/>
      <c r="I17" s="32"/>
      <c r="J17" s="36"/>
      <c r="K17" s="36"/>
      <c r="L17" s="36"/>
      <c r="M17" s="36"/>
      <c r="N17" s="36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T17" s="53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36"/>
      <c r="BI17" s="36"/>
      <c r="BJ17" s="36"/>
      <c r="BK17" s="32"/>
      <c r="BL17" s="70"/>
      <c r="BM17" s="70"/>
      <c r="BN17" s="73"/>
      <c r="BO17" s="146"/>
    </row>
    <row r="18" spans="2:67" ht="3.5" customHeight="1" thickBot="1">
      <c r="B18" s="122"/>
      <c r="C18" s="145"/>
      <c r="D18" s="152"/>
      <c r="E18" s="155"/>
      <c r="G18" s="43"/>
      <c r="H18" s="32"/>
      <c r="I18" s="32"/>
      <c r="J18" s="36"/>
      <c r="K18" s="36"/>
      <c r="L18" s="36"/>
      <c r="M18" s="36"/>
      <c r="N18" s="36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140">
        <f>IF(ISBLANK(C5),"",VLOOKUP(C5,NOS,13,FALSE))</f>
        <v>0</v>
      </c>
      <c r="AD18" s="140"/>
      <c r="AE18" s="140"/>
      <c r="AF18" s="140"/>
      <c r="AG18" s="140"/>
      <c r="AH18" s="140"/>
      <c r="AK18" s="139">
        <f>IF(ISBLANK(C5),"",VLOOKUP(C5,NOS,14,FALSE))</f>
        <v>0</v>
      </c>
      <c r="AL18" s="139"/>
      <c r="AM18" s="139"/>
      <c r="AN18" s="139"/>
      <c r="AP18" s="139">
        <f>IF(ISBLANK(C5),"",VLOOKUP(C5,NOS,15,FALSE))</f>
        <v>0</v>
      </c>
      <c r="AQ18" s="139"/>
      <c r="AR18" s="139"/>
      <c r="AS18" s="139"/>
      <c r="AT18" s="139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38"/>
      <c r="BI18" s="36"/>
      <c r="BJ18" s="36"/>
      <c r="BK18" s="32"/>
      <c r="BL18" s="70"/>
      <c r="BM18" s="70"/>
      <c r="BN18" s="73"/>
      <c r="BO18" s="146"/>
    </row>
    <row r="19" spans="2:67" ht="3.5" customHeight="1" thickTop="1">
      <c r="G19" s="43"/>
      <c r="H19" s="32"/>
      <c r="I19" s="32"/>
      <c r="J19" s="36"/>
      <c r="K19" s="36"/>
      <c r="L19" s="36"/>
      <c r="M19" s="36"/>
      <c r="N19" s="36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140"/>
      <c r="AD19" s="140"/>
      <c r="AE19" s="140"/>
      <c r="AF19" s="140"/>
      <c r="AG19" s="140"/>
      <c r="AH19" s="140"/>
      <c r="AJ19" s="52"/>
      <c r="AK19" s="139"/>
      <c r="AL19" s="139"/>
      <c r="AM19" s="139"/>
      <c r="AN19" s="139"/>
      <c r="AO19" s="53"/>
      <c r="AP19" s="139"/>
      <c r="AQ19" s="139"/>
      <c r="AR19" s="139"/>
      <c r="AS19" s="139"/>
      <c r="AT19" s="139"/>
      <c r="AU19" s="53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38"/>
      <c r="BJ19" s="36"/>
      <c r="BK19" s="36"/>
      <c r="BL19" s="70"/>
      <c r="BM19" s="70"/>
      <c r="BN19" s="73"/>
      <c r="BO19" s="146"/>
    </row>
    <row r="20" spans="2:67" ht="3.5" customHeight="1">
      <c r="G20" s="43"/>
      <c r="H20" s="32"/>
      <c r="I20" s="32"/>
      <c r="J20" s="36"/>
      <c r="K20" s="36"/>
      <c r="L20" s="36"/>
      <c r="M20" s="36"/>
      <c r="N20" s="36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140"/>
      <c r="AD20" s="140"/>
      <c r="AE20" s="140"/>
      <c r="AF20" s="140"/>
      <c r="AG20" s="140"/>
      <c r="AH20" s="140"/>
      <c r="AJ20" s="15"/>
      <c r="AK20" s="139"/>
      <c r="AL20" s="139"/>
      <c r="AM20" s="139"/>
      <c r="AN20" s="139"/>
      <c r="AO20" s="53"/>
      <c r="AP20" s="139"/>
      <c r="AQ20" s="139"/>
      <c r="AR20" s="139"/>
      <c r="AS20" s="139"/>
      <c r="AT20" s="139"/>
      <c r="AU20" s="53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39"/>
      <c r="BJ20" s="36"/>
      <c r="BK20" s="36"/>
      <c r="BL20" s="70"/>
      <c r="BM20" s="70"/>
      <c r="BN20" s="73"/>
      <c r="BO20" s="146"/>
    </row>
    <row r="21" spans="2:67" ht="3.5" customHeight="1">
      <c r="G21" s="43"/>
      <c r="H21" s="32"/>
      <c r="I21" s="32"/>
      <c r="J21" s="36"/>
      <c r="K21" s="36"/>
      <c r="L21" s="36"/>
      <c r="M21" s="36"/>
      <c r="N21" s="36"/>
      <c r="O21" s="36"/>
      <c r="P21" s="46"/>
      <c r="Q21" s="47"/>
      <c r="R21" s="46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140"/>
      <c r="AD21" s="140"/>
      <c r="AE21" s="140"/>
      <c r="AF21" s="140"/>
      <c r="AG21" s="140"/>
      <c r="AH21" s="140"/>
      <c r="AJ21" s="15"/>
      <c r="AK21" s="139"/>
      <c r="AL21" s="139"/>
      <c r="AM21" s="139"/>
      <c r="AN21" s="139"/>
      <c r="AO21" s="53"/>
      <c r="AP21" s="139"/>
      <c r="AQ21" s="139"/>
      <c r="AR21" s="139"/>
      <c r="AS21" s="139"/>
      <c r="AT21" s="139"/>
      <c r="AU21" s="53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36"/>
      <c r="BJ21" s="36"/>
      <c r="BK21" s="36"/>
      <c r="BL21" s="70"/>
      <c r="BM21" s="70"/>
      <c r="BN21" s="73"/>
      <c r="BO21" s="146"/>
    </row>
    <row r="22" spans="2:67" ht="3.5" customHeight="1">
      <c r="G22" s="43"/>
      <c r="H22" s="32"/>
      <c r="I22" s="32"/>
      <c r="J22" s="36"/>
      <c r="K22" s="36"/>
      <c r="L22" s="36"/>
      <c r="M22" s="36"/>
      <c r="N22" s="36"/>
      <c r="O22" s="36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48"/>
      <c r="AC22" s="140"/>
      <c r="AD22" s="140"/>
      <c r="AE22" s="140"/>
      <c r="AF22" s="140"/>
      <c r="AG22" s="140"/>
      <c r="AH22" s="140"/>
      <c r="AJ22" s="46"/>
      <c r="AK22" s="139"/>
      <c r="AL22" s="139"/>
      <c r="AM22" s="139"/>
      <c r="AN22" s="139"/>
      <c r="AO22" s="53"/>
      <c r="AP22" s="139"/>
      <c r="AQ22" s="139"/>
      <c r="AR22" s="139"/>
      <c r="AS22" s="139"/>
      <c r="AT22" s="139"/>
      <c r="AU22" s="53"/>
      <c r="AV22" s="15"/>
      <c r="AW22" s="46"/>
      <c r="AX22" s="46"/>
      <c r="AY22" s="46"/>
      <c r="AZ22" s="49"/>
      <c r="BA22" s="15"/>
      <c r="BB22" s="15"/>
      <c r="BC22" s="46"/>
      <c r="BD22" s="46"/>
      <c r="BE22" s="81"/>
      <c r="BF22" s="81"/>
      <c r="BG22" s="81"/>
      <c r="BH22" s="81"/>
      <c r="BI22" s="81"/>
      <c r="BJ22" s="50"/>
      <c r="BK22" s="36"/>
      <c r="BL22" s="70"/>
      <c r="BM22" s="70"/>
      <c r="BN22" s="73"/>
      <c r="BO22" s="146"/>
    </row>
    <row r="23" spans="2:67" ht="3.5" customHeight="1">
      <c r="G23" s="43"/>
      <c r="H23" s="32"/>
      <c r="I23" s="32"/>
      <c r="J23" s="36"/>
      <c r="K23" s="36"/>
      <c r="L23" s="36"/>
      <c r="M23" s="36"/>
      <c r="N23" s="36"/>
      <c r="O23" s="36"/>
      <c r="P23" s="15"/>
      <c r="Q23" s="15"/>
      <c r="R23" s="164">
        <f>D12</f>
        <v>0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40"/>
      <c r="AD23" s="140"/>
      <c r="AE23" s="140"/>
      <c r="AF23" s="140"/>
      <c r="AG23" s="140"/>
      <c r="AH23" s="140"/>
      <c r="AK23" s="139"/>
      <c r="AL23" s="139"/>
      <c r="AM23" s="139"/>
      <c r="AN23" s="139"/>
      <c r="AP23" s="139"/>
      <c r="AQ23" s="139"/>
      <c r="AR23" s="139"/>
      <c r="AS23" s="139"/>
      <c r="AT23" s="139"/>
      <c r="AV23" s="15"/>
      <c r="AW23" s="46"/>
      <c r="AX23" s="46"/>
      <c r="AY23" s="46"/>
      <c r="AZ23" s="49"/>
      <c r="BA23" s="15"/>
      <c r="BB23" s="15"/>
      <c r="BC23" s="46"/>
      <c r="BD23" s="46"/>
      <c r="BE23" s="81"/>
      <c r="BF23" s="81"/>
      <c r="BG23" s="81"/>
      <c r="BH23" s="81"/>
      <c r="BI23" s="81"/>
      <c r="BJ23" s="50"/>
      <c r="BK23" s="36"/>
      <c r="BL23" s="70"/>
      <c r="BM23" s="70"/>
      <c r="BN23" s="73"/>
      <c r="BO23" s="146"/>
    </row>
    <row r="24" spans="2:67" ht="0.75" customHeight="1">
      <c r="G24" s="43"/>
      <c r="H24" s="32"/>
      <c r="I24" s="32"/>
      <c r="J24" s="36"/>
      <c r="K24" s="36"/>
      <c r="L24" s="36"/>
      <c r="M24" s="36"/>
      <c r="N24" s="36"/>
      <c r="O24" s="36"/>
      <c r="P24" s="15"/>
      <c r="Q24" s="15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84"/>
      <c r="AD24" s="48"/>
      <c r="AU24" s="51"/>
      <c r="AV24" s="51"/>
      <c r="AW24" s="51"/>
      <c r="AX24" s="51"/>
      <c r="AY24" s="51"/>
      <c r="AZ24" s="51"/>
      <c r="BA24" s="51"/>
      <c r="BB24" s="51"/>
      <c r="BC24" s="51"/>
      <c r="BD24" s="81"/>
      <c r="BE24" s="81"/>
      <c r="BF24" s="81"/>
      <c r="BG24" s="81"/>
      <c r="BH24" s="81"/>
      <c r="BI24" s="50"/>
      <c r="BJ24" s="36"/>
      <c r="BK24" s="32"/>
      <c r="BL24" s="70"/>
      <c r="BM24" s="70"/>
      <c r="BN24" s="73"/>
      <c r="BO24" s="146"/>
    </row>
    <row r="25" spans="2:67" ht="3.5" customHeight="1">
      <c r="G25" s="43"/>
      <c r="H25" s="32"/>
      <c r="I25" s="32"/>
      <c r="J25" s="36"/>
      <c r="K25" s="36"/>
      <c r="L25" s="36"/>
      <c r="M25" s="36"/>
      <c r="N25" s="36"/>
      <c r="O25" s="36"/>
      <c r="P25" s="46"/>
      <c r="Q25" s="47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84"/>
      <c r="AD25" s="48"/>
      <c r="AE25" s="48"/>
      <c r="AF25" s="48"/>
      <c r="AG25" s="48"/>
      <c r="AH25" s="48"/>
      <c r="AI25" s="48"/>
      <c r="AJ25" s="141" t="str">
        <f>E12</f>
        <v/>
      </c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81"/>
      <c r="BE25" s="81"/>
      <c r="BF25" s="81"/>
      <c r="BG25" s="81"/>
      <c r="BH25" s="81"/>
      <c r="BI25" s="50"/>
      <c r="BJ25" s="36"/>
      <c r="BK25" s="32"/>
      <c r="BL25" s="70"/>
      <c r="BM25" s="70"/>
      <c r="BN25" s="73"/>
      <c r="BO25" s="146"/>
    </row>
    <row r="26" spans="2:67" ht="3.5" customHeight="1">
      <c r="G26" s="43"/>
      <c r="H26" s="32"/>
      <c r="I26" s="32"/>
      <c r="J26" s="36"/>
      <c r="K26" s="36"/>
      <c r="L26" s="36"/>
      <c r="M26" s="36"/>
      <c r="N26" s="36"/>
      <c r="O26" s="36"/>
      <c r="P26" s="46"/>
      <c r="Q26" s="47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84"/>
      <c r="AD26" s="48"/>
      <c r="AE26" s="48"/>
      <c r="AF26" s="48"/>
      <c r="AG26" s="48"/>
      <c r="AH26" s="48"/>
      <c r="AI26" s="48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81"/>
      <c r="BE26" s="81"/>
      <c r="BF26" s="81"/>
      <c r="BG26" s="81"/>
      <c r="BH26" s="81"/>
      <c r="BI26" s="50"/>
      <c r="BJ26" s="36"/>
      <c r="BK26" s="32"/>
      <c r="BL26" s="70"/>
      <c r="BM26" s="70"/>
      <c r="BN26" s="73"/>
      <c r="BO26" s="146"/>
    </row>
    <row r="27" spans="2:67" ht="3.5" customHeight="1">
      <c r="G27" s="43"/>
      <c r="H27" s="32"/>
      <c r="I27" s="32"/>
      <c r="J27" s="36"/>
      <c r="K27" s="36"/>
      <c r="L27" s="36"/>
      <c r="M27" s="36"/>
      <c r="N27" s="36"/>
      <c r="O27" s="36"/>
      <c r="P27" s="15"/>
      <c r="Q27" s="15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84"/>
      <c r="AD27" s="48"/>
      <c r="AE27" s="48"/>
      <c r="AF27" s="48"/>
      <c r="AG27" s="48"/>
      <c r="AH27" s="48"/>
      <c r="AI27" s="48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81"/>
      <c r="BE27" s="81"/>
      <c r="BF27" s="81"/>
      <c r="BG27" s="81"/>
      <c r="BH27" s="81"/>
      <c r="BI27" s="50"/>
      <c r="BJ27" s="36"/>
      <c r="BK27" s="32"/>
      <c r="BL27" s="70"/>
      <c r="BM27" s="70"/>
      <c r="BN27" s="73"/>
      <c r="BO27" s="146"/>
    </row>
    <row r="28" spans="2:67" ht="3.5" customHeight="1">
      <c r="G28" s="43"/>
      <c r="H28" s="32"/>
      <c r="I28" s="32"/>
      <c r="J28" s="36"/>
      <c r="K28" s="36"/>
      <c r="L28" s="36"/>
      <c r="M28" s="36"/>
      <c r="N28" s="36"/>
      <c r="O28" s="36"/>
      <c r="P28" s="15"/>
      <c r="Q28" s="15"/>
      <c r="R28" s="15" t="s">
        <v>903</v>
      </c>
      <c r="S28" s="15"/>
      <c r="T28" s="15"/>
      <c r="U28" s="15"/>
      <c r="V28" s="15"/>
      <c r="W28" s="15"/>
      <c r="X28" s="15"/>
      <c r="Y28" s="15"/>
      <c r="Z28" s="15"/>
      <c r="AA28" s="15"/>
      <c r="AB28" s="52"/>
      <c r="AC28" s="52"/>
      <c r="AD28" s="52"/>
      <c r="AE28" s="52"/>
      <c r="AF28" s="52"/>
      <c r="AG28" s="52"/>
      <c r="AH28" s="52"/>
      <c r="AI28" s="52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81"/>
      <c r="BE28" s="81"/>
      <c r="BF28" s="81"/>
      <c r="BG28" s="81"/>
      <c r="BH28" s="81"/>
      <c r="BI28" s="50"/>
      <c r="BJ28" s="36"/>
      <c r="BK28" s="32"/>
      <c r="BL28" s="70"/>
      <c r="BM28" s="70"/>
      <c r="BN28" s="73"/>
      <c r="BO28" s="146"/>
    </row>
    <row r="29" spans="2:67" ht="3.5" customHeight="1">
      <c r="G29" s="43"/>
      <c r="H29" s="32"/>
      <c r="I29" s="32"/>
      <c r="J29" s="36"/>
      <c r="K29" s="36"/>
      <c r="L29" s="36"/>
      <c r="M29" s="36"/>
      <c r="N29" s="36"/>
      <c r="O29" s="36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52"/>
      <c r="AC29" s="52"/>
      <c r="AD29" s="52"/>
      <c r="AE29" s="52"/>
      <c r="AF29" s="52"/>
      <c r="AG29" s="52"/>
      <c r="AH29" s="52"/>
      <c r="AI29" s="52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81"/>
      <c r="BE29" s="81"/>
      <c r="BF29" s="81"/>
      <c r="BG29" s="81"/>
      <c r="BH29" s="81"/>
      <c r="BI29" s="50"/>
      <c r="BJ29" s="36"/>
      <c r="BK29" s="32"/>
      <c r="BL29" s="70"/>
      <c r="BM29" s="70"/>
      <c r="BN29" s="73"/>
      <c r="BO29" s="146"/>
    </row>
    <row r="30" spans="2:67" ht="1.5" customHeight="1">
      <c r="G30" s="43"/>
      <c r="H30" s="32"/>
      <c r="I30" s="32"/>
      <c r="J30" s="36"/>
      <c r="K30" s="36"/>
      <c r="L30" s="36"/>
      <c r="M30" s="36"/>
      <c r="N30" s="36"/>
      <c r="O30" s="36"/>
      <c r="P30" s="15"/>
      <c r="Q30" s="15"/>
      <c r="R30" s="15" t="e">
        <f>+#REF!</f>
        <v>#REF!</v>
      </c>
      <c r="S30" s="15"/>
      <c r="T30" s="15"/>
      <c r="U30" s="15"/>
      <c r="V30" s="15"/>
      <c r="W30" s="15"/>
      <c r="X30" s="15"/>
      <c r="Y30" s="15"/>
      <c r="Z30" s="15"/>
      <c r="AA30" s="15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81"/>
      <c r="BE30" s="81"/>
      <c r="BF30" s="81"/>
      <c r="BG30" s="81"/>
      <c r="BH30" s="81"/>
      <c r="BI30" s="50"/>
      <c r="BJ30" s="36"/>
      <c r="BK30" s="32"/>
      <c r="BL30" s="70"/>
      <c r="BM30" s="70"/>
      <c r="BN30" s="73"/>
      <c r="BO30" s="146"/>
    </row>
    <row r="31" spans="2:67" ht="3.5" customHeight="1">
      <c r="G31" s="43"/>
      <c r="H31" s="32"/>
      <c r="I31" s="32"/>
      <c r="J31" s="36"/>
      <c r="K31" s="36"/>
      <c r="L31" s="36"/>
      <c r="M31" s="36"/>
      <c r="N31" s="36"/>
      <c r="O31" s="36"/>
      <c r="P31" s="46"/>
      <c r="Q31" s="47"/>
      <c r="R31" s="46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U31" s="46"/>
      <c r="AV31" s="46"/>
      <c r="AW31" s="46"/>
      <c r="AX31" s="46"/>
      <c r="AY31" s="46"/>
      <c r="AZ31" s="46"/>
      <c r="BA31" s="46"/>
      <c r="BB31" s="46"/>
      <c r="BC31" s="46"/>
      <c r="BD31" s="52"/>
      <c r="BE31" s="52"/>
      <c r="BF31" s="52"/>
      <c r="BG31" s="46"/>
      <c r="BH31" s="36"/>
      <c r="BI31" s="36"/>
      <c r="BJ31" s="36"/>
      <c r="BK31" s="32"/>
      <c r="BL31" s="70"/>
      <c r="BM31" s="70"/>
      <c r="BN31" s="73"/>
      <c r="BO31" s="146"/>
    </row>
    <row r="32" spans="2:67" ht="3.5" customHeight="1">
      <c r="G32" s="43"/>
      <c r="H32" s="32"/>
      <c r="I32" s="32"/>
      <c r="J32" s="36"/>
      <c r="K32" s="36"/>
      <c r="L32" s="36"/>
      <c r="M32" s="36"/>
      <c r="N32" s="36"/>
      <c r="O32" s="3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52"/>
      <c r="AC32" s="52"/>
      <c r="AD32" s="52"/>
      <c r="AU32" s="15"/>
      <c r="AV32" s="54"/>
      <c r="AW32" s="54"/>
      <c r="AX32" s="54"/>
      <c r="AY32" s="54"/>
      <c r="AZ32" s="142"/>
      <c r="BA32" s="142"/>
      <c r="BB32" s="46"/>
      <c r="BC32" s="46"/>
      <c r="BD32" s="46"/>
      <c r="BE32" s="46"/>
      <c r="BF32" s="46"/>
      <c r="BG32" s="46"/>
      <c r="BH32" s="36"/>
      <c r="BI32" s="36"/>
      <c r="BJ32" s="36"/>
      <c r="BK32" s="32"/>
      <c r="BL32" s="70"/>
      <c r="BM32" s="70"/>
      <c r="BN32" s="73"/>
      <c r="BO32" s="146"/>
    </row>
    <row r="33" spans="7:67" ht="3.5" customHeight="1">
      <c r="G33" s="43"/>
      <c r="H33" s="32"/>
      <c r="I33" s="32"/>
      <c r="J33" s="36"/>
      <c r="K33" s="36"/>
      <c r="L33" s="36"/>
      <c r="M33" s="36"/>
      <c r="N33" s="36"/>
      <c r="O33" s="3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52"/>
      <c r="AC33" s="52"/>
      <c r="AD33" s="52"/>
      <c r="AU33" s="15"/>
      <c r="AV33" s="54"/>
      <c r="AW33" s="54"/>
      <c r="AX33" s="54"/>
      <c r="AY33" s="54"/>
      <c r="AZ33" s="142"/>
      <c r="BA33" s="142"/>
      <c r="BB33" s="46"/>
      <c r="BC33" s="46"/>
      <c r="BD33" s="46"/>
      <c r="BE33" s="46"/>
      <c r="BF33" s="46"/>
      <c r="BG33" s="46"/>
      <c r="BH33" s="36"/>
      <c r="BI33" s="36"/>
      <c r="BJ33" s="36"/>
      <c r="BK33" s="32"/>
      <c r="BL33" s="70"/>
      <c r="BM33" s="70"/>
      <c r="BN33" s="73"/>
      <c r="BO33" s="146"/>
    </row>
    <row r="34" spans="7:67" ht="3.5" customHeight="1">
      <c r="G34" s="43"/>
      <c r="H34" s="32"/>
      <c r="I34" s="32"/>
      <c r="J34" s="36"/>
      <c r="K34" s="36"/>
      <c r="L34" s="36"/>
      <c r="M34" s="36"/>
      <c r="N34" s="36"/>
      <c r="O34" s="36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46"/>
      <c r="AC34" s="46"/>
      <c r="AD34" s="46"/>
      <c r="AU34" s="15"/>
      <c r="AV34" s="54"/>
      <c r="AW34" s="54"/>
      <c r="AX34" s="54"/>
      <c r="AY34" s="54"/>
      <c r="AZ34" s="142"/>
      <c r="BA34" s="142"/>
      <c r="BB34" s="46"/>
      <c r="BC34" s="46"/>
      <c r="BD34" s="46"/>
      <c r="BE34" s="46"/>
      <c r="BF34" s="46"/>
      <c r="BG34" s="46"/>
      <c r="BH34" s="36"/>
      <c r="BI34" s="36"/>
      <c r="BJ34" s="36"/>
      <c r="BK34" s="32"/>
      <c r="BL34" s="70"/>
      <c r="BM34" s="70"/>
      <c r="BN34" s="73"/>
      <c r="BO34" s="146"/>
    </row>
    <row r="35" spans="7:67" ht="1.5" customHeight="1">
      <c r="G35" s="43"/>
      <c r="H35" s="32"/>
      <c r="I35" s="32"/>
      <c r="J35" s="36"/>
      <c r="K35" s="36"/>
      <c r="L35" s="36"/>
      <c r="M35" s="36"/>
      <c r="N35" s="36"/>
      <c r="O35" s="36"/>
      <c r="P35" s="55"/>
      <c r="Q35" s="55"/>
      <c r="R35" s="55"/>
      <c r="S35" s="55"/>
      <c r="T35" s="56"/>
      <c r="U35" s="56"/>
      <c r="V35" s="56"/>
      <c r="W35" s="56"/>
      <c r="X35" s="56"/>
      <c r="Y35" s="56"/>
      <c r="Z35" s="56"/>
      <c r="AA35" s="56"/>
      <c r="AB35" s="46"/>
      <c r="AC35" s="46"/>
      <c r="AD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52"/>
      <c r="BF35" s="52"/>
      <c r="BG35" s="52"/>
      <c r="BH35" s="40"/>
      <c r="BI35" s="36"/>
      <c r="BJ35" s="36"/>
      <c r="BK35" s="32"/>
      <c r="BL35" s="70"/>
      <c r="BM35" s="70"/>
      <c r="BN35" s="73"/>
      <c r="BO35" s="146"/>
    </row>
    <row r="36" spans="7:67" ht="4.5" customHeight="1">
      <c r="G36" s="43"/>
      <c r="H36" s="32"/>
      <c r="I36" s="32"/>
      <c r="J36" s="36"/>
      <c r="K36" s="36"/>
      <c r="L36" s="36"/>
      <c r="M36" s="36"/>
      <c r="N36" s="36"/>
      <c r="O36" s="36"/>
      <c r="P36" s="55"/>
      <c r="Q36" s="57"/>
      <c r="R36" s="57"/>
      <c r="S36" s="57"/>
      <c r="T36" s="15"/>
      <c r="U36" s="15"/>
      <c r="V36" s="58"/>
      <c r="W36" s="58"/>
      <c r="X36" s="58"/>
      <c r="Y36" s="58"/>
      <c r="Z36" s="58"/>
      <c r="AA36" s="58"/>
      <c r="AB36" s="58"/>
      <c r="AC36" s="58"/>
      <c r="AD36" s="55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52"/>
      <c r="BF36" s="52"/>
      <c r="BG36" s="52"/>
      <c r="BH36" s="40"/>
      <c r="BI36" s="36"/>
      <c r="BJ36" s="36"/>
      <c r="BK36" s="32"/>
      <c r="BL36" s="70"/>
      <c r="BM36" s="70"/>
      <c r="BN36" s="73"/>
      <c r="BO36" s="146"/>
    </row>
    <row r="37" spans="7:67" ht="3.5" customHeight="1">
      <c r="G37" s="43"/>
      <c r="H37" s="32"/>
      <c r="I37" s="32"/>
      <c r="J37" s="36"/>
      <c r="K37" s="36"/>
      <c r="L37" s="160">
        <f>D15</f>
        <v>0</v>
      </c>
      <c r="M37" s="160"/>
      <c r="N37" s="160"/>
      <c r="O37" s="160"/>
      <c r="P37" s="160"/>
      <c r="Q37" s="160"/>
      <c r="R37" s="160"/>
      <c r="S37" s="160"/>
      <c r="T37" s="160"/>
      <c r="U37" s="160"/>
      <c r="V37" s="59"/>
      <c r="W37" s="59"/>
      <c r="X37" s="161">
        <v>26</v>
      </c>
      <c r="Y37" s="161"/>
      <c r="Z37" s="161"/>
      <c r="AA37" s="161"/>
      <c r="AB37" s="161"/>
      <c r="AC37" s="161"/>
      <c r="AD37" s="161"/>
      <c r="AE37" s="60"/>
      <c r="AF37" s="60"/>
      <c r="AG37" s="60"/>
      <c r="AH37" s="60"/>
      <c r="AI37" s="61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46"/>
      <c r="BE37" s="52"/>
      <c r="BF37" s="52"/>
      <c r="BG37" s="52"/>
      <c r="BH37" s="40"/>
      <c r="BI37" s="36"/>
      <c r="BJ37" s="36"/>
      <c r="BK37" s="32"/>
      <c r="BL37" s="70"/>
      <c r="BM37" s="70"/>
      <c r="BN37" s="73"/>
      <c r="BO37" s="146"/>
    </row>
    <row r="38" spans="7:67" ht="3.5" customHeight="1">
      <c r="G38" s="43"/>
      <c r="H38" s="32"/>
      <c r="I38" s="32"/>
      <c r="J38" s="36"/>
      <c r="K38" s="36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59"/>
      <c r="W38" s="59"/>
      <c r="X38" s="161"/>
      <c r="Y38" s="161"/>
      <c r="Z38" s="161"/>
      <c r="AA38" s="161"/>
      <c r="AB38" s="161"/>
      <c r="AC38" s="161"/>
      <c r="AD38" s="161"/>
      <c r="AE38" s="60"/>
      <c r="AF38" s="60"/>
      <c r="AG38" s="60"/>
      <c r="AH38" s="60"/>
      <c r="AI38" s="61"/>
      <c r="AJ38" s="162">
        <f>E15</f>
        <v>0</v>
      </c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46"/>
      <c r="BE38" s="142"/>
      <c r="BF38" s="142"/>
      <c r="BG38" s="15"/>
      <c r="BH38" s="40"/>
      <c r="BI38" s="36"/>
      <c r="BJ38" s="36"/>
      <c r="BK38" s="32"/>
      <c r="BL38" s="70"/>
      <c r="BM38" s="70"/>
      <c r="BN38" s="73"/>
      <c r="BO38" s="146"/>
    </row>
    <row r="39" spans="7:67" ht="3.5" customHeight="1">
      <c r="G39" s="43"/>
      <c r="H39" s="32"/>
      <c r="I39" s="32"/>
      <c r="J39" s="36"/>
      <c r="K39" s="36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59"/>
      <c r="W39" s="59"/>
      <c r="X39" s="161"/>
      <c r="Y39" s="161"/>
      <c r="Z39" s="161"/>
      <c r="AA39" s="161"/>
      <c r="AB39" s="161"/>
      <c r="AC39" s="161"/>
      <c r="AD39" s="161"/>
      <c r="AE39" s="61"/>
      <c r="AF39" s="61"/>
      <c r="AG39" s="61"/>
      <c r="AH39" s="61"/>
      <c r="AI39" s="61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46"/>
      <c r="BE39" s="142"/>
      <c r="BF39" s="142"/>
      <c r="BG39" s="15"/>
      <c r="BH39" s="36"/>
      <c r="BI39" s="36"/>
      <c r="BJ39" s="36"/>
      <c r="BK39" s="32"/>
      <c r="BL39" s="70"/>
      <c r="BM39" s="70"/>
      <c r="BN39" s="73"/>
      <c r="BO39" s="146"/>
    </row>
    <row r="40" spans="7:67" ht="2.25" customHeight="1">
      <c r="G40" s="43"/>
      <c r="H40" s="32"/>
      <c r="I40" s="32"/>
      <c r="J40" s="36"/>
      <c r="K40" s="36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59"/>
      <c r="W40" s="59"/>
      <c r="X40" s="161"/>
      <c r="Y40" s="161"/>
      <c r="Z40" s="161"/>
      <c r="AA40" s="161"/>
      <c r="AB40" s="161"/>
      <c r="AC40" s="161"/>
      <c r="AD40" s="161"/>
      <c r="AE40" s="61"/>
      <c r="AF40" s="61"/>
      <c r="AG40" s="61"/>
      <c r="AH40" s="61"/>
      <c r="AI40" s="61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46"/>
      <c r="BE40" s="142"/>
      <c r="BF40" s="142"/>
      <c r="BG40" s="15"/>
      <c r="BH40" s="36"/>
      <c r="BI40" s="36"/>
      <c r="BJ40" s="36"/>
      <c r="BK40" s="32"/>
      <c r="BL40" s="70"/>
      <c r="BM40" s="70"/>
      <c r="BN40" s="73"/>
      <c r="BO40" s="146"/>
    </row>
    <row r="41" spans="7:67" ht="6" customHeight="1">
      <c r="G41" s="43"/>
      <c r="H41" s="32"/>
      <c r="I41" s="32"/>
      <c r="J41" s="36"/>
      <c r="K41" s="36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59"/>
      <c r="W41" s="59"/>
      <c r="X41" s="161"/>
      <c r="Y41" s="161"/>
      <c r="Z41" s="161"/>
      <c r="AA41" s="161"/>
      <c r="AB41" s="161"/>
      <c r="AC41" s="161"/>
      <c r="AD41" s="161"/>
      <c r="AE41" s="63"/>
      <c r="AF41" s="63"/>
      <c r="AG41" s="63"/>
      <c r="AH41" s="63"/>
      <c r="AI41" s="63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53"/>
      <c r="BE41" s="53"/>
      <c r="BF41" s="53"/>
      <c r="BG41" s="53"/>
      <c r="BH41" s="36"/>
      <c r="BI41" s="36"/>
      <c r="BJ41" s="36"/>
      <c r="BK41" s="32"/>
      <c r="BL41" s="70"/>
      <c r="BM41" s="70"/>
      <c r="BN41" s="73"/>
      <c r="BO41" s="146"/>
    </row>
    <row r="42" spans="7:67" ht="3.5" customHeight="1">
      <c r="G42" s="43"/>
      <c r="H42" s="32"/>
      <c r="I42" s="32"/>
      <c r="J42" s="36"/>
      <c r="K42" s="36"/>
      <c r="L42" s="64"/>
      <c r="M42" s="64"/>
      <c r="N42" s="64"/>
      <c r="O42" s="64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6"/>
      <c r="AB42" s="67"/>
      <c r="AC42" s="61"/>
      <c r="AD42" s="61"/>
      <c r="AE42" s="61"/>
      <c r="AF42" s="61"/>
      <c r="AG42" s="61"/>
      <c r="AH42" s="61"/>
      <c r="AI42" s="61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46"/>
      <c r="BE42" s="46"/>
      <c r="BF42" s="46"/>
      <c r="BG42" s="46"/>
      <c r="BH42" s="36"/>
      <c r="BI42" s="36"/>
      <c r="BJ42" s="36"/>
      <c r="BK42" s="32"/>
      <c r="BL42" s="70"/>
      <c r="BM42" s="70"/>
      <c r="BN42" s="73"/>
      <c r="BO42" s="146"/>
    </row>
    <row r="43" spans="7:67" ht="3.5" customHeight="1">
      <c r="G43" s="43"/>
      <c r="H43" s="32"/>
      <c r="I43" s="32"/>
      <c r="J43" s="36"/>
      <c r="K43" s="36"/>
      <c r="L43" s="36"/>
      <c r="M43" s="36"/>
      <c r="N43" s="36"/>
      <c r="O43" s="36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55"/>
      <c r="AA43" s="41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36"/>
      <c r="BI43" s="36"/>
      <c r="BJ43" s="36"/>
      <c r="BK43" s="32"/>
      <c r="BL43" s="70"/>
      <c r="BM43" s="70"/>
      <c r="BN43" s="73"/>
      <c r="BO43" s="146"/>
    </row>
    <row r="44" spans="7:67" ht="3.5" customHeight="1">
      <c r="G44" s="43"/>
      <c r="H44" s="32"/>
      <c r="I44" s="32"/>
      <c r="J44" s="36"/>
      <c r="K44" s="36"/>
      <c r="L44" s="36"/>
      <c r="M44" s="36"/>
      <c r="N44" s="36"/>
      <c r="O44" s="36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55"/>
      <c r="AA44" s="163" t="s">
        <v>855</v>
      </c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36"/>
      <c r="BI44" s="36"/>
      <c r="BJ44" s="36"/>
      <c r="BK44" s="32"/>
      <c r="BL44" s="70"/>
      <c r="BM44" s="70"/>
      <c r="BN44" s="73"/>
      <c r="BO44" s="146"/>
    </row>
    <row r="45" spans="7:67" ht="3.5" customHeight="1">
      <c r="G45" s="43"/>
      <c r="H45" s="32"/>
      <c r="I45" s="32"/>
      <c r="J45" s="32"/>
      <c r="K45" s="32"/>
      <c r="L45" s="70"/>
      <c r="M45" s="70"/>
      <c r="N45" s="70"/>
      <c r="O45" s="70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71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32"/>
      <c r="BI45" s="32"/>
      <c r="BJ45" s="32"/>
      <c r="BK45" s="32"/>
      <c r="BL45" s="70"/>
      <c r="BM45" s="70"/>
      <c r="BN45" s="73"/>
      <c r="BO45" s="146"/>
    </row>
    <row r="46" spans="7:67" ht="3.5" customHeight="1">
      <c r="G46" s="43"/>
      <c r="H46" s="32"/>
      <c r="I46" s="32"/>
      <c r="J46" s="32"/>
      <c r="K46" s="32"/>
      <c r="L46" s="70"/>
      <c r="M46" s="70"/>
      <c r="N46" s="70"/>
      <c r="O46" s="70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71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32"/>
      <c r="BI46" s="32"/>
      <c r="BJ46" s="32"/>
      <c r="BK46" s="32"/>
      <c r="BL46" s="70"/>
      <c r="BM46" s="70"/>
      <c r="BN46" s="73"/>
      <c r="BO46" s="146"/>
    </row>
    <row r="47" spans="7:67" ht="3.5" customHeight="1">
      <c r="G47" s="43"/>
      <c r="H47" s="32"/>
      <c r="I47" s="32"/>
      <c r="J47" s="32"/>
      <c r="K47" s="32"/>
      <c r="L47" s="70"/>
      <c r="M47" s="70"/>
      <c r="N47" s="70"/>
      <c r="O47" s="70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71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32"/>
      <c r="BI47" s="32"/>
      <c r="BJ47" s="32"/>
      <c r="BK47" s="32"/>
      <c r="BL47" s="70"/>
      <c r="BM47" s="70"/>
      <c r="BN47" s="73"/>
      <c r="BO47" s="146"/>
    </row>
    <row r="48" spans="7:67" ht="3.5" customHeight="1">
      <c r="G48" s="43"/>
      <c r="H48" s="32"/>
      <c r="I48" s="32"/>
      <c r="J48" s="32"/>
      <c r="K48" s="32"/>
      <c r="L48" s="70"/>
      <c r="M48" s="70"/>
      <c r="N48" s="70"/>
      <c r="O48" s="70"/>
      <c r="P48" s="70"/>
      <c r="Q48" s="72"/>
      <c r="R48" s="70"/>
      <c r="S48" s="70"/>
      <c r="T48" s="70"/>
      <c r="U48" s="70"/>
      <c r="V48" s="70"/>
      <c r="W48" s="70"/>
      <c r="X48" s="70"/>
      <c r="Y48" s="70"/>
      <c r="Z48" s="70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32"/>
      <c r="BI48" s="32"/>
      <c r="BJ48" s="32"/>
      <c r="BK48" s="32"/>
      <c r="BL48" s="70"/>
      <c r="BM48" s="70"/>
      <c r="BN48" s="73"/>
      <c r="BO48" s="146"/>
    </row>
    <row r="49" spans="7:67" ht="3.5" customHeight="1">
      <c r="G49" s="43"/>
      <c r="H49" s="32"/>
      <c r="I49" s="32"/>
      <c r="J49" s="32"/>
      <c r="K49" s="32"/>
      <c r="L49" s="70"/>
      <c r="M49" s="70"/>
      <c r="N49" s="70"/>
      <c r="O49" s="70"/>
      <c r="P49" s="70"/>
      <c r="Q49" s="72"/>
      <c r="R49" s="70"/>
      <c r="S49" s="70"/>
      <c r="T49" s="70"/>
      <c r="U49" s="70"/>
      <c r="V49" s="70"/>
      <c r="W49" s="70"/>
      <c r="X49" s="70"/>
      <c r="Y49" s="70"/>
      <c r="Z49" s="70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32"/>
      <c r="BI49" s="32"/>
      <c r="BJ49" s="32"/>
      <c r="BK49" s="32"/>
      <c r="BL49" s="70"/>
      <c r="BM49" s="70"/>
      <c r="BN49" s="73"/>
      <c r="BO49" s="146"/>
    </row>
    <row r="50" spans="7:67" ht="3.5" customHeight="1">
      <c r="G50" s="43"/>
      <c r="H50" s="32"/>
      <c r="I50" s="32"/>
      <c r="J50" s="32"/>
      <c r="K50" s="32"/>
      <c r="L50" s="70"/>
      <c r="M50" s="70"/>
      <c r="N50" s="70"/>
      <c r="O50" s="70"/>
      <c r="P50" s="70"/>
      <c r="Q50" s="72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32"/>
      <c r="BI50" s="32"/>
      <c r="BJ50" s="32"/>
      <c r="BK50" s="32"/>
      <c r="BL50" s="70"/>
      <c r="BM50" s="70"/>
      <c r="BN50" s="73"/>
      <c r="BO50" s="146"/>
    </row>
    <row r="51" spans="7:67" ht="3.5" customHeight="1">
      <c r="G51" s="43"/>
      <c r="H51" s="32"/>
      <c r="I51" s="32"/>
      <c r="J51" s="32"/>
      <c r="K51" s="32"/>
      <c r="L51" s="32"/>
      <c r="M51" s="32"/>
      <c r="N51" s="32"/>
      <c r="O51" s="32"/>
      <c r="P51" s="32"/>
      <c r="Q51" s="33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70"/>
      <c r="BM51" s="70"/>
      <c r="BN51" s="73"/>
      <c r="BO51" s="146"/>
    </row>
    <row r="52" spans="7:67" ht="3.5" customHeight="1">
      <c r="G52" s="43"/>
      <c r="H52" s="32"/>
      <c r="I52" s="32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70"/>
      <c r="BM52" s="70"/>
      <c r="BN52" s="73"/>
      <c r="BO52" s="146"/>
    </row>
    <row r="53" spans="7:67" ht="3.5" customHeight="1">
      <c r="G53" s="43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70"/>
      <c r="BM53" s="70"/>
      <c r="BN53" s="73"/>
      <c r="BO53" s="146"/>
    </row>
    <row r="54" spans="7:67" ht="3.5" customHeight="1"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96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</row>
    <row r="55" spans="7:67" ht="3.5" customHeight="1"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96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</row>
    <row r="56" spans="7:67" ht="3.5" customHeight="1"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70"/>
      <c r="BM56" s="70"/>
      <c r="BN56" s="32"/>
    </row>
    <row r="57" spans="7:67" ht="3.5" customHeight="1"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70"/>
      <c r="BM57" s="70"/>
      <c r="BN57" s="32"/>
    </row>
    <row r="58" spans="7:67" ht="3.5" customHeight="1">
      <c r="H58" s="32"/>
      <c r="I58" s="32"/>
      <c r="J58" s="32"/>
      <c r="K58" s="32"/>
      <c r="L58" s="32"/>
      <c r="M58" s="32"/>
      <c r="N58" s="32"/>
      <c r="O58" s="32"/>
      <c r="P58" s="32"/>
      <c r="Q58" s="33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70"/>
      <c r="BM58" s="70"/>
      <c r="BN58" s="32"/>
    </row>
    <row r="59" spans="7:67" ht="3.5" customHeight="1"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70"/>
      <c r="BM59" s="70"/>
      <c r="BN59" s="32"/>
    </row>
    <row r="60" spans="7:67" ht="3.5" customHeight="1"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70"/>
      <c r="BM60" s="70"/>
      <c r="BN60" s="32"/>
    </row>
    <row r="61" spans="7:67" ht="3.5" customHeight="1">
      <c r="H61" s="32"/>
      <c r="I61" s="32"/>
      <c r="J61" s="32"/>
      <c r="K61" s="32"/>
      <c r="L61" s="32"/>
      <c r="M61" s="32"/>
      <c r="N61" s="32"/>
      <c r="O61" s="32"/>
      <c r="P61" s="32"/>
      <c r="Q61" s="33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70"/>
      <c r="BM61" s="70"/>
      <c r="BN61" s="32"/>
    </row>
    <row r="62" spans="7:67" ht="3.5" customHeight="1">
      <c r="H62" s="32"/>
      <c r="I62" s="32"/>
      <c r="J62" s="32"/>
      <c r="K62" s="32"/>
      <c r="L62" s="32"/>
      <c r="M62" s="32"/>
      <c r="N62" s="32"/>
      <c r="O62" s="32"/>
      <c r="P62" s="32"/>
      <c r="Q62" s="33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70"/>
      <c r="BM62" s="70"/>
      <c r="BN62" s="32"/>
    </row>
    <row r="63" spans="7:67" ht="3.5" customHeight="1">
      <c r="H63" s="32"/>
      <c r="I63" s="32"/>
      <c r="J63" s="32"/>
      <c r="K63" s="32"/>
      <c r="L63" s="32"/>
      <c r="M63" s="32"/>
      <c r="N63" s="32"/>
      <c r="O63" s="32"/>
      <c r="P63" s="32"/>
      <c r="Q63" s="33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70"/>
      <c r="BM63" s="70"/>
      <c r="BN63" s="32"/>
    </row>
    <row r="64" spans="7:67" ht="3.5" customHeight="1">
      <c r="H64" s="32"/>
      <c r="I64" s="32"/>
      <c r="J64" s="32"/>
      <c r="K64" s="32"/>
      <c r="L64" s="32"/>
      <c r="M64" s="32"/>
      <c r="N64" s="32"/>
      <c r="O64" s="32"/>
      <c r="P64" s="32"/>
      <c r="Q64" s="33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70"/>
      <c r="BM64" s="70"/>
      <c r="BN64" s="32"/>
    </row>
    <row r="65" spans="8:66" ht="3.5" customHeight="1">
      <c r="H65" s="32"/>
      <c r="I65" s="32"/>
      <c r="J65" s="32"/>
      <c r="K65" s="32"/>
      <c r="L65" s="32"/>
      <c r="M65" s="32"/>
      <c r="N65" s="32"/>
      <c r="O65" s="32"/>
      <c r="P65" s="32"/>
      <c r="Q65" s="33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70"/>
      <c r="BM65" s="70"/>
      <c r="BN65" s="32"/>
    </row>
    <row r="66" spans="8:66" ht="3.5" customHeight="1">
      <c r="H66" s="32"/>
      <c r="I66" s="32"/>
      <c r="J66" s="32"/>
      <c r="K66" s="32"/>
      <c r="L66" s="32"/>
      <c r="M66" s="32"/>
      <c r="N66" s="32"/>
      <c r="O66" s="32"/>
      <c r="P66" s="32"/>
      <c r="Q66" s="33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70"/>
      <c r="BM66" s="70"/>
      <c r="BN66" s="32"/>
    </row>
    <row r="67" spans="8:66" ht="3.5" customHeight="1">
      <c r="H67" s="32"/>
      <c r="I67" s="32"/>
      <c r="J67" s="32"/>
      <c r="K67" s="32"/>
      <c r="L67" s="32"/>
      <c r="M67" s="32"/>
      <c r="N67" s="32"/>
      <c r="O67" s="32"/>
      <c r="P67" s="32"/>
      <c r="Q67" s="33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70"/>
      <c r="BM67" s="70"/>
      <c r="BN67" s="32"/>
    </row>
    <row r="68" spans="8:66" ht="3.5" customHeight="1">
      <c r="H68" s="32"/>
      <c r="I68" s="32"/>
      <c r="J68" s="32"/>
      <c r="K68" s="32"/>
      <c r="L68" s="32"/>
      <c r="M68" s="32"/>
      <c r="N68" s="32"/>
      <c r="O68" s="32"/>
      <c r="P68" s="32"/>
      <c r="Q68" s="33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70"/>
      <c r="BM68" s="70"/>
      <c r="BN68" s="32"/>
    </row>
    <row r="69" spans="8:66" ht="3.5" customHeight="1">
      <c r="H69" s="32"/>
      <c r="I69" s="32"/>
      <c r="J69" s="32"/>
      <c r="K69" s="32"/>
      <c r="L69" s="32"/>
      <c r="M69" s="32"/>
      <c r="N69" s="32"/>
      <c r="O69" s="32"/>
      <c r="P69" s="32"/>
      <c r="Q69" s="33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70"/>
      <c r="BM69" s="70"/>
      <c r="BN69" s="32"/>
    </row>
    <row r="70" spans="8:66" ht="3.5" customHeight="1">
      <c r="H70" s="32"/>
      <c r="I70" s="32"/>
      <c r="J70" s="32"/>
      <c r="K70" s="32"/>
      <c r="L70" s="32"/>
      <c r="M70" s="32"/>
      <c r="N70" s="32"/>
      <c r="O70" s="32"/>
      <c r="P70" s="32"/>
      <c r="Q70" s="33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70"/>
      <c r="BM70" s="70"/>
      <c r="BN70" s="32"/>
    </row>
    <row r="71" spans="8:66" ht="3.5" customHeight="1">
      <c r="H71" s="32"/>
      <c r="I71" s="32"/>
      <c r="J71" s="32"/>
      <c r="K71" s="32"/>
      <c r="L71" s="32"/>
      <c r="M71" s="32"/>
      <c r="N71" s="32"/>
      <c r="O71" s="32"/>
      <c r="P71" s="32"/>
      <c r="Q71" s="33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70"/>
      <c r="BM71" s="70"/>
      <c r="BN71" s="32"/>
    </row>
    <row r="72" spans="8:66" ht="3.5" customHeight="1">
      <c r="H72" s="32"/>
      <c r="I72" s="32"/>
      <c r="J72" s="32"/>
      <c r="K72" s="32"/>
      <c r="L72" s="32"/>
      <c r="M72" s="32"/>
      <c r="N72" s="32"/>
      <c r="O72" s="32"/>
      <c r="P72" s="32"/>
      <c r="Q72" s="33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70"/>
      <c r="BM72" s="70"/>
      <c r="BN72" s="32"/>
    </row>
    <row r="73" spans="8:66" ht="3.5" customHeight="1">
      <c r="H73" s="32"/>
      <c r="I73" s="32"/>
      <c r="J73" s="32"/>
      <c r="K73" s="32"/>
      <c r="L73" s="32"/>
      <c r="M73" s="32"/>
      <c r="N73" s="32"/>
      <c r="O73" s="32"/>
      <c r="P73" s="32"/>
      <c r="Q73" s="33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70"/>
      <c r="BM73" s="70"/>
      <c r="BN73" s="32"/>
    </row>
    <row r="74" spans="8:66" ht="3.5" customHeight="1">
      <c r="H74" s="32"/>
      <c r="I74" s="32"/>
      <c r="J74" s="32"/>
      <c r="K74" s="32"/>
      <c r="L74" s="32"/>
      <c r="M74" s="32"/>
      <c r="N74" s="32"/>
      <c r="O74" s="32"/>
      <c r="P74" s="32"/>
      <c r="Q74" s="33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70"/>
      <c r="BM74" s="70"/>
      <c r="BN74" s="32"/>
    </row>
    <row r="75" spans="8:66" ht="0.75" customHeight="1">
      <c r="H75" s="32"/>
      <c r="I75" s="32"/>
      <c r="J75" s="32"/>
      <c r="K75" s="32"/>
      <c r="L75" s="32"/>
      <c r="M75" s="32"/>
      <c r="N75" s="32"/>
      <c r="O75" s="32"/>
      <c r="P75" s="32"/>
      <c r="Q75" s="33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70"/>
      <c r="BM75" s="70"/>
      <c r="BN75" s="32"/>
    </row>
    <row r="76" spans="8:66" ht="3.5" customHeight="1">
      <c r="H76" s="32"/>
      <c r="I76" s="32"/>
      <c r="J76" s="32"/>
      <c r="K76" s="32"/>
      <c r="L76" s="32"/>
      <c r="M76" s="32"/>
      <c r="N76" s="32"/>
      <c r="O76" s="32"/>
      <c r="P76" s="32"/>
      <c r="Q76" s="33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70"/>
      <c r="BM76" s="70"/>
      <c r="BN76" s="32"/>
    </row>
    <row r="77" spans="8:66" ht="3.5" customHeight="1">
      <c r="H77" s="32"/>
      <c r="I77" s="32"/>
      <c r="J77" s="32"/>
      <c r="K77" s="32"/>
      <c r="L77" s="32"/>
      <c r="M77" s="32"/>
      <c r="N77" s="32"/>
      <c r="O77" s="32"/>
      <c r="P77" s="32"/>
      <c r="Q77" s="33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70"/>
      <c r="BM77" s="70"/>
      <c r="BN77" s="32"/>
    </row>
    <row r="78" spans="8:66" ht="3.5" customHeight="1">
      <c r="H78" s="32"/>
      <c r="I78" s="32"/>
      <c r="J78" s="32"/>
      <c r="K78" s="32"/>
      <c r="L78" s="32"/>
      <c r="M78" s="32"/>
      <c r="N78" s="32"/>
      <c r="O78" s="32"/>
      <c r="P78" s="32"/>
      <c r="Q78" s="33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70"/>
      <c r="BM78" s="70"/>
      <c r="BN78" s="32"/>
    </row>
    <row r="79" spans="8:66" ht="3.5" customHeight="1">
      <c r="H79" s="32"/>
      <c r="I79" s="32"/>
      <c r="J79" s="32"/>
      <c r="K79" s="32"/>
      <c r="L79" s="32"/>
      <c r="M79" s="32"/>
      <c r="N79" s="32"/>
      <c r="O79" s="32"/>
      <c r="P79" s="32"/>
      <c r="Q79" s="33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70"/>
      <c r="BM79" s="70"/>
      <c r="BN79" s="32"/>
    </row>
    <row r="80" spans="8:66" ht="3.5" customHeight="1">
      <c r="H80" s="32"/>
      <c r="I80" s="32"/>
      <c r="J80" s="32"/>
      <c r="K80" s="32"/>
      <c r="L80" s="32"/>
      <c r="M80" s="32"/>
      <c r="N80" s="32"/>
      <c r="O80" s="32"/>
      <c r="P80" s="32"/>
      <c r="Q80" s="33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70"/>
      <c r="BM80" s="70"/>
      <c r="BN80" s="32"/>
    </row>
    <row r="81" spans="8:66" ht="1.5" customHeight="1">
      <c r="H81" s="32"/>
      <c r="I81" s="32"/>
      <c r="J81" s="32"/>
      <c r="K81" s="32"/>
      <c r="L81" s="32"/>
      <c r="M81" s="32"/>
      <c r="N81" s="32"/>
      <c r="O81" s="32"/>
      <c r="P81" s="32"/>
      <c r="Q81" s="33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70"/>
      <c r="BM81" s="70"/>
      <c r="BN81" s="32"/>
    </row>
    <row r="82" spans="8:66" ht="3.5" customHeight="1">
      <c r="H82" s="32"/>
      <c r="I82" s="32"/>
      <c r="J82" s="32"/>
      <c r="K82" s="32"/>
      <c r="L82" s="32"/>
      <c r="M82" s="32"/>
      <c r="N82" s="32"/>
      <c r="O82" s="32"/>
      <c r="P82" s="32"/>
      <c r="Q82" s="33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70"/>
      <c r="BM82" s="70"/>
      <c r="BN82" s="32"/>
    </row>
    <row r="83" spans="8:66" ht="3.5" customHeight="1">
      <c r="H83" s="32"/>
      <c r="I83" s="32"/>
      <c r="J83" s="32"/>
      <c r="K83" s="32"/>
      <c r="L83" s="32"/>
      <c r="M83" s="32"/>
      <c r="N83" s="32"/>
      <c r="O83" s="32"/>
      <c r="P83" s="32"/>
      <c r="Q83" s="33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70"/>
      <c r="BM83" s="70"/>
      <c r="BN83" s="32"/>
    </row>
    <row r="84" spans="8:66" ht="3.5" customHeight="1">
      <c r="H84" s="32"/>
      <c r="I84" s="32"/>
      <c r="J84" s="32"/>
      <c r="K84" s="32"/>
      <c r="L84" s="32"/>
      <c r="M84" s="32"/>
      <c r="N84" s="32"/>
      <c r="O84" s="32"/>
      <c r="P84" s="32"/>
      <c r="Q84" s="33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70"/>
      <c r="BM84" s="70"/>
      <c r="BN84" s="32"/>
    </row>
    <row r="85" spans="8:66" ht="3.5" customHeight="1">
      <c r="H85" s="32"/>
      <c r="I85" s="32"/>
      <c r="J85" s="32"/>
      <c r="K85" s="32"/>
      <c r="L85" s="32"/>
      <c r="M85" s="32"/>
      <c r="N85" s="32"/>
      <c r="O85" s="32"/>
      <c r="P85" s="32"/>
      <c r="Q85" s="33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70"/>
      <c r="BM85" s="70"/>
      <c r="BN85" s="32"/>
    </row>
    <row r="86" spans="8:66" ht="1.5" customHeight="1">
      <c r="H86" s="32"/>
      <c r="I86" s="32"/>
      <c r="J86" s="32"/>
      <c r="K86" s="32"/>
      <c r="L86" s="32"/>
      <c r="M86" s="32"/>
      <c r="N86" s="32"/>
      <c r="O86" s="32"/>
      <c r="P86" s="32"/>
      <c r="Q86" s="33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70"/>
      <c r="BM86" s="70"/>
      <c r="BN86" s="32"/>
    </row>
    <row r="87" spans="8:66" ht="4.5" customHeight="1">
      <c r="H87" s="32"/>
      <c r="I87" s="32"/>
      <c r="J87" s="32"/>
      <c r="K87" s="32"/>
      <c r="L87" s="32"/>
      <c r="M87" s="32"/>
      <c r="N87" s="32"/>
      <c r="O87" s="32"/>
      <c r="P87" s="32"/>
      <c r="Q87" s="33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70"/>
      <c r="BM87" s="70"/>
      <c r="BN87" s="32"/>
    </row>
    <row r="88" spans="8:66" ht="3.5" customHeight="1">
      <c r="H88" s="32"/>
      <c r="I88" s="32"/>
      <c r="J88" s="32"/>
      <c r="K88" s="32"/>
      <c r="L88" s="32"/>
      <c r="M88" s="32"/>
      <c r="N88" s="32"/>
      <c r="O88" s="32"/>
      <c r="P88" s="32"/>
      <c r="Q88" s="33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70"/>
      <c r="BM88" s="70"/>
      <c r="BN88" s="32"/>
    </row>
    <row r="89" spans="8:66" ht="3.5" customHeight="1">
      <c r="H89" s="32"/>
      <c r="I89" s="32"/>
      <c r="J89" s="32"/>
      <c r="K89" s="32"/>
      <c r="L89" s="32"/>
      <c r="M89" s="32"/>
      <c r="N89" s="32"/>
      <c r="O89" s="32"/>
      <c r="P89" s="32"/>
      <c r="Q89" s="33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70"/>
      <c r="BM89" s="70"/>
      <c r="BN89" s="32"/>
    </row>
    <row r="90" spans="8:66" ht="3.5" customHeight="1">
      <c r="H90" s="32"/>
      <c r="I90" s="32"/>
      <c r="J90" s="32"/>
      <c r="K90" s="32"/>
      <c r="L90" s="32"/>
      <c r="M90" s="32"/>
      <c r="N90" s="32"/>
      <c r="O90" s="32"/>
      <c r="P90" s="32"/>
      <c r="Q90" s="33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70"/>
      <c r="BM90" s="70"/>
      <c r="BN90" s="32"/>
    </row>
    <row r="91" spans="8:66" ht="2.25" customHeight="1">
      <c r="H91" s="32"/>
      <c r="I91" s="32"/>
      <c r="J91" s="32"/>
      <c r="K91" s="32"/>
      <c r="L91" s="32"/>
      <c r="M91" s="32"/>
      <c r="N91" s="32"/>
      <c r="O91" s="32"/>
      <c r="P91" s="32"/>
      <c r="Q91" s="33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70"/>
      <c r="BM91" s="70"/>
      <c r="BN91" s="32"/>
    </row>
    <row r="92" spans="8:66" ht="6" customHeight="1">
      <c r="H92" s="32"/>
      <c r="I92" s="32"/>
      <c r="J92" s="32"/>
      <c r="K92" s="32"/>
      <c r="L92" s="32"/>
      <c r="M92" s="32"/>
      <c r="N92" s="32"/>
      <c r="O92" s="32"/>
      <c r="P92" s="32"/>
      <c r="Q92" s="33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70"/>
      <c r="BM92" s="70"/>
      <c r="BN92" s="32"/>
    </row>
    <row r="93" spans="8:66" ht="3.5" customHeight="1">
      <c r="H93" s="32"/>
      <c r="I93" s="32"/>
      <c r="J93" s="32"/>
      <c r="K93" s="32"/>
      <c r="L93" s="32"/>
      <c r="M93" s="32"/>
      <c r="N93" s="32"/>
      <c r="O93" s="32"/>
      <c r="P93" s="32"/>
      <c r="Q93" s="33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70"/>
      <c r="BM93" s="70"/>
      <c r="BN93" s="32"/>
    </row>
    <row r="94" spans="8:66" ht="3.5" customHeight="1">
      <c r="H94" s="32"/>
      <c r="I94" s="32"/>
      <c r="J94" s="32"/>
      <c r="K94" s="32"/>
      <c r="L94" s="32"/>
      <c r="M94" s="32"/>
      <c r="N94" s="32"/>
      <c r="O94" s="32"/>
      <c r="P94" s="32"/>
      <c r="Q94" s="33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70"/>
      <c r="BM94" s="70"/>
      <c r="BN94" s="32"/>
    </row>
    <row r="95" spans="8:66" ht="3.5" customHeight="1">
      <c r="H95" s="32"/>
      <c r="I95" s="32"/>
      <c r="J95" s="32"/>
      <c r="K95" s="32"/>
      <c r="L95" s="32"/>
      <c r="M95" s="32"/>
      <c r="N95" s="32"/>
      <c r="O95" s="32"/>
      <c r="P95" s="32"/>
      <c r="Q95" s="33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70"/>
      <c r="BM95" s="70"/>
      <c r="BN95" s="32"/>
    </row>
    <row r="96" spans="8:66" ht="3.5" customHeight="1">
      <c r="H96" s="32"/>
      <c r="I96" s="32"/>
      <c r="J96" s="32"/>
      <c r="K96" s="32"/>
      <c r="L96" s="32"/>
      <c r="M96" s="32"/>
      <c r="N96" s="32"/>
      <c r="O96" s="32"/>
      <c r="P96" s="32"/>
      <c r="Q96" s="33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70"/>
      <c r="BM96" s="70"/>
      <c r="BN96" s="32"/>
    </row>
    <row r="97" spans="8:66" ht="3.5" customHeight="1">
      <c r="H97" s="32"/>
      <c r="I97" s="32"/>
      <c r="J97" s="32"/>
      <c r="K97" s="32"/>
      <c r="L97" s="32"/>
      <c r="M97" s="32"/>
      <c r="N97" s="32"/>
      <c r="O97" s="32"/>
      <c r="P97" s="32"/>
      <c r="Q97" s="33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70"/>
      <c r="BM97" s="70"/>
      <c r="BN97" s="32"/>
    </row>
    <row r="98" spans="8:66" ht="3.5" customHeight="1">
      <c r="H98" s="32"/>
      <c r="I98" s="32"/>
      <c r="J98" s="32"/>
      <c r="K98" s="32"/>
      <c r="L98" s="32"/>
      <c r="M98" s="32"/>
      <c r="N98" s="32"/>
      <c r="O98" s="32"/>
      <c r="P98" s="32"/>
      <c r="Q98" s="33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70"/>
      <c r="BM98" s="70"/>
      <c r="BN98" s="32"/>
    </row>
    <row r="99" spans="8:66" ht="3.5" customHeight="1">
      <c r="H99" s="32"/>
      <c r="I99" s="32"/>
      <c r="J99" s="32"/>
      <c r="K99" s="32"/>
      <c r="L99" s="32"/>
      <c r="M99" s="32"/>
      <c r="N99" s="32"/>
      <c r="O99" s="32"/>
      <c r="P99" s="32"/>
      <c r="Q99" s="33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70"/>
      <c r="BM99" s="70"/>
      <c r="BN99" s="32"/>
    </row>
    <row r="100" spans="8:66" ht="3.5" customHeight="1">
      <c r="H100" s="32"/>
      <c r="I100" s="32"/>
      <c r="J100" s="32"/>
      <c r="K100" s="32"/>
      <c r="L100" s="32"/>
      <c r="M100" s="32"/>
      <c r="N100" s="32"/>
      <c r="O100" s="32"/>
      <c r="P100" s="32"/>
      <c r="Q100" s="33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70"/>
      <c r="BM100" s="70"/>
      <c r="BN100" s="32"/>
    </row>
    <row r="101" spans="8:66" ht="3.5" customHeight="1">
      <c r="H101" s="32"/>
      <c r="I101" s="32"/>
      <c r="J101" s="32"/>
      <c r="K101" s="32"/>
      <c r="L101" s="32"/>
      <c r="M101" s="32"/>
      <c r="N101" s="32"/>
      <c r="O101" s="32"/>
      <c r="P101" s="32"/>
      <c r="Q101" s="33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70"/>
      <c r="BM101" s="70"/>
      <c r="BN101" s="32"/>
    </row>
    <row r="102" spans="8:66" ht="3.5" customHeight="1">
      <c r="H102" s="32"/>
      <c r="I102" s="32"/>
      <c r="J102" s="32"/>
      <c r="K102" s="32"/>
      <c r="L102" s="32"/>
      <c r="M102" s="32"/>
      <c r="N102" s="32"/>
      <c r="O102" s="32"/>
      <c r="P102" s="32"/>
      <c r="Q102" s="33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70"/>
      <c r="BM102" s="70"/>
      <c r="BN102" s="32"/>
    </row>
    <row r="103" spans="8:66" ht="3.5" customHeight="1">
      <c r="H103" s="32"/>
      <c r="I103" s="32"/>
      <c r="J103" s="32"/>
      <c r="K103" s="32"/>
      <c r="L103" s="32"/>
      <c r="M103" s="32"/>
      <c r="N103" s="32"/>
      <c r="O103" s="32"/>
      <c r="P103" s="32"/>
      <c r="Q103" s="33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70"/>
      <c r="BM103" s="70"/>
      <c r="BN103" s="32"/>
    </row>
    <row r="104" spans="8:66" ht="3.5" customHeight="1">
      <c r="H104" s="32"/>
      <c r="I104" s="32"/>
      <c r="J104" s="32"/>
      <c r="K104" s="32"/>
      <c r="L104" s="32"/>
      <c r="M104" s="32"/>
      <c r="N104" s="32"/>
      <c r="O104" s="32"/>
      <c r="P104" s="32"/>
      <c r="Q104" s="33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70"/>
      <c r="BM104" s="70"/>
      <c r="BN104" s="32"/>
    </row>
    <row r="105" spans="8:66" ht="3.5" customHeight="1"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70"/>
      <c r="BM105" s="70"/>
      <c r="BN105" s="32"/>
    </row>
    <row r="106" spans="8:66" ht="3.5" customHeight="1">
      <c r="H106" s="32"/>
      <c r="I106" s="32"/>
      <c r="J106" s="32"/>
      <c r="K106" s="32"/>
      <c r="L106" s="32"/>
      <c r="M106" s="32"/>
      <c r="N106" s="32"/>
      <c r="O106" s="32"/>
      <c r="P106" s="32"/>
      <c r="Q106" s="33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70"/>
      <c r="BM106" s="70"/>
      <c r="BN106" s="32"/>
    </row>
    <row r="107" spans="8:66" ht="3.5" customHeight="1">
      <c r="H107" s="32"/>
      <c r="I107" s="32"/>
      <c r="J107" s="32"/>
      <c r="K107" s="32"/>
      <c r="L107" s="32"/>
      <c r="M107" s="32"/>
      <c r="N107" s="32"/>
      <c r="O107" s="32"/>
      <c r="P107" s="32"/>
      <c r="Q107" s="33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70"/>
      <c r="BM107" s="70"/>
      <c r="BN107" s="32"/>
    </row>
    <row r="108" spans="8:66" ht="3.5" customHeight="1">
      <c r="H108" s="32"/>
      <c r="I108" s="32"/>
      <c r="J108" s="32"/>
      <c r="K108" s="32"/>
      <c r="L108" s="32"/>
      <c r="M108" s="32"/>
      <c r="N108" s="32"/>
      <c r="O108" s="32"/>
      <c r="P108" s="32"/>
      <c r="Q108" s="33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70"/>
      <c r="BM108" s="70"/>
      <c r="BN108" s="32"/>
    </row>
    <row r="109" spans="8:66" ht="3.5" customHeight="1">
      <c r="H109" s="32"/>
      <c r="I109" s="32"/>
      <c r="J109" s="32"/>
      <c r="K109" s="32"/>
      <c r="L109" s="32"/>
      <c r="M109" s="32"/>
      <c r="N109" s="32"/>
      <c r="O109" s="32"/>
      <c r="P109" s="32"/>
      <c r="Q109" s="33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70"/>
      <c r="BM109" s="70"/>
      <c r="BN109" s="32"/>
    </row>
    <row r="110" spans="8:66" ht="3.5" customHeight="1">
      <c r="H110" s="32"/>
      <c r="I110" s="32"/>
      <c r="J110" s="32"/>
      <c r="K110" s="32"/>
      <c r="L110" s="32"/>
      <c r="M110" s="32"/>
      <c r="N110" s="32"/>
      <c r="O110" s="32"/>
      <c r="P110" s="32"/>
      <c r="Q110" s="33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70"/>
      <c r="BM110" s="70"/>
      <c r="BN110" s="32"/>
    </row>
    <row r="111" spans="8:66" ht="3.5" customHeight="1">
      <c r="H111" s="32"/>
      <c r="I111" s="32"/>
      <c r="J111" s="32"/>
      <c r="K111" s="32"/>
      <c r="L111" s="32"/>
      <c r="M111" s="32"/>
      <c r="N111" s="32"/>
      <c r="O111" s="32"/>
      <c r="P111" s="32"/>
      <c r="Q111" s="33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70"/>
      <c r="BM111" s="70"/>
      <c r="BN111" s="32"/>
    </row>
    <row r="112" spans="8:66" ht="3.5" customHeight="1">
      <c r="H112" s="32"/>
      <c r="I112" s="32"/>
      <c r="J112" s="32"/>
      <c r="K112" s="32"/>
      <c r="L112" s="32"/>
      <c r="M112" s="32"/>
      <c r="N112" s="32"/>
      <c r="O112" s="32"/>
      <c r="P112" s="32"/>
      <c r="Q112" s="33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70"/>
      <c r="BM112" s="70"/>
      <c r="BN112" s="32"/>
    </row>
    <row r="113" spans="8:66" ht="3.5" customHeight="1">
      <c r="H113" s="32"/>
      <c r="I113" s="32"/>
      <c r="J113" s="32"/>
      <c r="K113" s="32"/>
      <c r="L113" s="32"/>
      <c r="M113" s="32"/>
      <c r="N113" s="32"/>
      <c r="O113" s="32"/>
      <c r="P113" s="32"/>
      <c r="Q113" s="33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70"/>
      <c r="BM113" s="70"/>
      <c r="BN113" s="32"/>
    </row>
    <row r="114" spans="8:66" ht="3.5" customHeight="1">
      <c r="H114" s="32"/>
      <c r="I114" s="32"/>
      <c r="J114" s="32"/>
      <c r="K114" s="32"/>
      <c r="L114" s="32"/>
      <c r="M114" s="32"/>
      <c r="N114" s="32"/>
      <c r="O114" s="32"/>
      <c r="P114" s="32"/>
      <c r="Q114" s="33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70"/>
      <c r="BM114" s="70"/>
      <c r="BN114" s="32"/>
    </row>
    <row r="115" spans="8:66" ht="3.5" customHeight="1">
      <c r="H115" s="32"/>
      <c r="I115" s="32"/>
      <c r="J115" s="32"/>
      <c r="K115" s="32"/>
      <c r="L115" s="32"/>
      <c r="M115" s="32"/>
      <c r="N115" s="32"/>
      <c r="O115" s="32"/>
      <c r="P115" s="32"/>
      <c r="Q115" s="33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70"/>
      <c r="BM115" s="70"/>
      <c r="BN115" s="32"/>
    </row>
    <row r="116" spans="8:66" ht="3.5" customHeight="1">
      <c r="H116" s="32"/>
      <c r="I116" s="32"/>
      <c r="J116" s="32"/>
      <c r="K116" s="32"/>
      <c r="L116" s="32"/>
      <c r="M116" s="32"/>
      <c r="N116" s="32"/>
      <c r="O116" s="32"/>
      <c r="P116" s="32"/>
      <c r="Q116" s="33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70"/>
      <c r="BM116" s="70"/>
      <c r="BN116" s="32"/>
    </row>
    <row r="117" spans="8:66" ht="3.5" customHeight="1">
      <c r="H117" s="32"/>
      <c r="I117" s="32"/>
      <c r="J117" s="32"/>
      <c r="K117" s="32"/>
      <c r="L117" s="32"/>
      <c r="M117" s="32"/>
      <c r="N117" s="32"/>
      <c r="O117" s="32"/>
      <c r="P117" s="32"/>
      <c r="Q117" s="33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70"/>
      <c r="BM117" s="70"/>
      <c r="BN117" s="32"/>
    </row>
    <row r="118" spans="8:66" ht="3.5" customHeight="1">
      <c r="H118" s="32"/>
      <c r="I118" s="32"/>
      <c r="J118" s="32"/>
      <c r="K118" s="32"/>
      <c r="L118" s="32"/>
      <c r="M118" s="32"/>
      <c r="N118" s="32"/>
      <c r="O118" s="32"/>
      <c r="P118" s="32"/>
      <c r="Q118" s="33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70"/>
      <c r="BM118" s="70"/>
      <c r="BN118" s="32"/>
    </row>
    <row r="119" spans="8:66" ht="3.5" customHeight="1">
      <c r="H119" s="32"/>
      <c r="I119" s="32"/>
      <c r="J119" s="32"/>
      <c r="K119" s="32"/>
      <c r="L119" s="32"/>
      <c r="M119" s="32"/>
      <c r="N119" s="32"/>
      <c r="O119" s="32"/>
      <c r="P119" s="32"/>
      <c r="Q119" s="33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70"/>
      <c r="BM119" s="70"/>
      <c r="BN119" s="32"/>
    </row>
    <row r="120" spans="8:66" ht="3.5" customHeight="1">
      <c r="H120" s="32"/>
      <c r="I120" s="32"/>
      <c r="J120" s="32"/>
      <c r="K120" s="32"/>
      <c r="L120" s="32"/>
      <c r="M120" s="32"/>
      <c r="N120" s="32"/>
      <c r="O120" s="32"/>
      <c r="P120" s="32"/>
      <c r="Q120" s="33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70"/>
      <c r="BM120" s="70"/>
      <c r="BN120" s="32"/>
    </row>
    <row r="121" spans="8:66" ht="3.5" customHeight="1">
      <c r="H121" s="32"/>
      <c r="I121" s="32"/>
      <c r="J121" s="32"/>
      <c r="K121" s="32"/>
      <c r="L121" s="32"/>
      <c r="M121" s="32"/>
      <c r="N121" s="32"/>
      <c r="O121" s="32"/>
      <c r="P121" s="32"/>
      <c r="Q121" s="33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70"/>
      <c r="BM121" s="70"/>
      <c r="BN121" s="32"/>
    </row>
    <row r="122" spans="8:66" ht="3.5" customHeight="1">
      <c r="H122" s="32"/>
      <c r="I122" s="32"/>
      <c r="J122" s="32"/>
      <c r="K122" s="32"/>
      <c r="L122" s="32"/>
      <c r="M122" s="32"/>
      <c r="N122" s="32"/>
      <c r="O122" s="32"/>
      <c r="P122" s="32"/>
      <c r="Q122" s="33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70"/>
      <c r="BM122" s="70"/>
      <c r="BN122" s="32"/>
    </row>
    <row r="123" spans="8:66" ht="3.5" customHeight="1">
      <c r="H123" s="32"/>
      <c r="I123" s="32"/>
      <c r="J123" s="32"/>
      <c r="K123" s="32"/>
      <c r="L123" s="32"/>
      <c r="M123" s="32"/>
      <c r="N123" s="32"/>
      <c r="O123" s="32"/>
      <c r="P123" s="32"/>
      <c r="Q123" s="33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70"/>
      <c r="BM123" s="70"/>
      <c r="BN123" s="32"/>
    </row>
    <row r="124" spans="8:66" ht="3.5" customHeight="1">
      <c r="H124" s="32"/>
      <c r="I124" s="32"/>
      <c r="J124" s="32"/>
      <c r="K124" s="32"/>
      <c r="L124" s="32"/>
      <c r="M124" s="32"/>
      <c r="N124" s="32"/>
      <c r="O124" s="32"/>
      <c r="P124" s="32"/>
      <c r="Q124" s="33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70"/>
      <c r="BM124" s="70"/>
      <c r="BN124" s="32"/>
    </row>
    <row r="125" spans="8:66" ht="3.5" customHeight="1">
      <c r="H125" s="32"/>
      <c r="I125" s="32"/>
      <c r="J125" s="32"/>
      <c r="K125" s="32"/>
      <c r="L125" s="32"/>
      <c r="M125" s="32"/>
      <c r="N125" s="32"/>
      <c r="O125" s="32"/>
      <c r="P125" s="32"/>
      <c r="Q125" s="33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70"/>
      <c r="BM125" s="70"/>
      <c r="BN125" s="32"/>
    </row>
    <row r="126" spans="8:66" ht="0.75" customHeight="1">
      <c r="H126" s="32"/>
      <c r="I126" s="32"/>
      <c r="J126" s="32"/>
      <c r="K126" s="32"/>
      <c r="L126" s="32"/>
      <c r="M126" s="32"/>
      <c r="N126" s="32"/>
      <c r="O126" s="32"/>
      <c r="P126" s="32"/>
      <c r="Q126" s="33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70"/>
      <c r="BM126" s="70"/>
      <c r="BN126" s="32"/>
    </row>
    <row r="127" spans="8:66" ht="3.5" customHeight="1">
      <c r="H127" s="32"/>
      <c r="I127" s="32"/>
      <c r="J127" s="32"/>
      <c r="K127" s="32"/>
      <c r="L127" s="32"/>
      <c r="M127" s="32"/>
      <c r="N127" s="32"/>
      <c r="O127" s="32"/>
      <c r="P127" s="32"/>
      <c r="Q127" s="33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70"/>
      <c r="BM127" s="70"/>
      <c r="BN127" s="32"/>
    </row>
    <row r="128" spans="8:66" ht="3.5" customHeight="1">
      <c r="H128" s="32"/>
      <c r="I128" s="32"/>
      <c r="J128" s="32"/>
      <c r="K128" s="32"/>
      <c r="L128" s="32"/>
      <c r="M128" s="32"/>
      <c r="N128" s="32"/>
      <c r="O128" s="32"/>
      <c r="P128" s="32"/>
      <c r="Q128" s="33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70"/>
      <c r="BM128" s="70"/>
      <c r="BN128" s="32"/>
    </row>
    <row r="129" spans="8:66" ht="3.5" customHeight="1">
      <c r="H129" s="32"/>
      <c r="I129" s="32"/>
      <c r="J129" s="32"/>
      <c r="K129" s="32"/>
      <c r="L129" s="32"/>
      <c r="M129" s="32"/>
      <c r="N129" s="32"/>
      <c r="O129" s="32"/>
      <c r="P129" s="32"/>
      <c r="Q129" s="33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70"/>
      <c r="BM129" s="70"/>
      <c r="BN129" s="32"/>
    </row>
    <row r="130" spans="8:66" ht="3.5" customHeight="1">
      <c r="H130" s="32"/>
      <c r="I130" s="32"/>
      <c r="J130" s="32"/>
      <c r="K130" s="32"/>
      <c r="L130" s="32"/>
      <c r="M130" s="32"/>
      <c r="N130" s="32"/>
      <c r="O130" s="32"/>
      <c r="P130" s="32"/>
      <c r="Q130" s="33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70"/>
      <c r="BM130" s="70"/>
      <c r="BN130" s="32"/>
    </row>
    <row r="131" spans="8:66" ht="3.5" customHeight="1">
      <c r="H131" s="32"/>
      <c r="I131" s="32"/>
      <c r="J131" s="32"/>
      <c r="K131" s="32"/>
      <c r="L131" s="32"/>
      <c r="M131" s="32"/>
      <c r="N131" s="32"/>
      <c r="O131" s="32"/>
      <c r="P131" s="32"/>
      <c r="Q131" s="33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70"/>
      <c r="BM131" s="70"/>
      <c r="BN131" s="32"/>
    </row>
    <row r="132" spans="8:66" ht="1.5" customHeight="1">
      <c r="H132" s="32"/>
      <c r="I132" s="32"/>
      <c r="J132" s="32"/>
      <c r="K132" s="32"/>
      <c r="L132" s="32"/>
      <c r="M132" s="32"/>
      <c r="N132" s="32"/>
      <c r="O132" s="32"/>
      <c r="P132" s="32"/>
      <c r="Q132" s="33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70"/>
      <c r="BM132" s="70"/>
      <c r="BN132" s="32"/>
    </row>
    <row r="133" spans="8:66" ht="3.5" customHeight="1">
      <c r="H133" s="32"/>
      <c r="I133" s="32"/>
      <c r="J133" s="32"/>
      <c r="K133" s="32"/>
      <c r="L133" s="32"/>
      <c r="M133" s="32"/>
      <c r="N133" s="32"/>
      <c r="O133" s="32"/>
      <c r="P133" s="32"/>
      <c r="Q133" s="33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70"/>
      <c r="BM133" s="70"/>
      <c r="BN133" s="32"/>
    </row>
    <row r="134" spans="8:66" ht="3.5" customHeight="1">
      <c r="H134" s="32"/>
      <c r="I134" s="32"/>
      <c r="J134" s="32"/>
      <c r="K134" s="32"/>
      <c r="L134" s="32"/>
      <c r="M134" s="32"/>
      <c r="N134" s="32"/>
      <c r="O134" s="32"/>
      <c r="P134" s="32"/>
      <c r="Q134" s="33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70"/>
      <c r="BM134" s="70"/>
      <c r="BN134" s="32"/>
    </row>
    <row r="135" spans="8:66" ht="3.5" customHeight="1">
      <c r="H135" s="32"/>
      <c r="I135" s="32"/>
      <c r="J135" s="32"/>
      <c r="K135" s="32"/>
      <c r="L135" s="32"/>
      <c r="M135" s="32"/>
      <c r="N135" s="32"/>
      <c r="O135" s="32"/>
      <c r="P135" s="32"/>
      <c r="Q135" s="33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70"/>
      <c r="BM135" s="70"/>
      <c r="BN135" s="32"/>
    </row>
    <row r="136" spans="8:66" ht="3.5" customHeight="1">
      <c r="H136" s="32"/>
      <c r="I136" s="32"/>
      <c r="J136" s="32"/>
      <c r="K136" s="32"/>
      <c r="L136" s="32"/>
      <c r="M136" s="32"/>
      <c r="N136" s="32"/>
      <c r="O136" s="32"/>
      <c r="P136" s="32"/>
      <c r="Q136" s="33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70"/>
      <c r="BM136" s="70"/>
      <c r="BN136" s="32"/>
    </row>
    <row r="137" spans="8:66" ht="1.5" customHeight="1">
      <c r="H137" s="32"/>
      <c r="I137" s="32"/>
      <c r="J137" s="32"/>
      <c r="K137" s="32"/>
      <c r="L137" s="32"/>
      <c r="M137" s="32"/>
      <c r="N137" s="32"/>
      <c r="O137" s="32"/>
      <c r="P137" s="32"/>
      <c r="Q137" s="33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70"/>
      <c r="BM137" s="70"/>
      <c r="BN137" s="32"/>
    </row>
    <row r="138" spans="8:66" ht="4.5" customHeight="1">
      <c r="H138" s="32"/>
      <c r="I138" s="32"/>
      <c r="J138" s="32"/>
      <c r="K138" s="32"/>
      <c r="L138" s="32"/>
      <c r="M138" s="32"/>
      <c r="N138" s="32"/>
      <c r="O138" s="32"/>
      <c r="P138" s="32"/>
      <c r="Q138" s="33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70"/>
      <c r="BM138" s="70"/>
      <c r="BN138" s="32"/>
    </row>
    <row r="139" spans="8:66" ht="3.5" customHeight="1">
      <c r="H139" s="32"/>
      <c r="I139" s="32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70"/>
      <c r="BM139" s="70"/>
      <c r="BN139" s="32"/>
    </row>
    <row r="140" spans="8:66" ht="3.5" customHeight="1">
      <c r="H140" s="32"/>
      <c r="I140" s="32"/>
      <c r="J140" s="32"/>
      <c r="K140" s="32"/>
      <c r="L140" s="32"/>
      <c r="M140" s="32"/>
      <c r="N140" s="32"/>
      <c r="O140" s="32"/>
      <c r="P140" s="32"/>
      <c r="Q140" s="33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70"/>
      <c r="BM140" s="70"/>
      <c r="BN140" s="32"/>
    </row>
    <row r="141" spans="8:66" ht="3.5" customHeight="1">
      <c r="H141" s="32"/>
      <c r="I141" s="32"/>
      <c r="J141" s="32"/>
      <c r="K141" s="32"/>
      <c r="L141" s="32"/>
      <c r="M141" s="32"/>
      <c r="N141" s="32"/>
      <c r="O141" s="32"/>
      <c r="P141" s="32"/>
      <c r="Q141" s="33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70"/>
      <c r="BM141" s="70"/>
      <c r="BN141" s="32"/>
    </row>
    <row r="142" spans="8:66" ht="2.25" customHeight="1">
      <c r="H142" s="32"/>
      <c r="I142" s="32"/>
      <c r="J142" s="32"/>
      <c r="K142" s="32"/>
      <c r="L142" s="32"/>
      <c r="M142" s="32"/>
      <c r="N142" s="32"/>
      <c r="O142" s="32"/>
      <c r="P142" s="32"/>
      <c r="Q142" s="33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70"/>
      <c r="BM142" s="70"/>
      <c r="BN142" s="32"/>
    </row>
    <row r="143" spans="8:66" ht="6" customHeight="1">
      <c r="H143" s="32"/>
      <c r="I143" s="32"/>
      <c r="J143" s="32"/>
      <c r="K143" s="32"/>
      <c r="L143" s="32"/>
      <c r="M143" s="32"/>
      <c r="N143" s="32"/>
      <c r="O143" s="32"/>
      <c r="P143" s="32"/>
      <c r="Q143" s="33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70"/>
      <c r="BM143" s="70"/>
      <c r="BN143" s="32"/>
    </row>
    <row r="144" spans="8:66" ht="3.5" customHeight="1">
      <c r="H144" s="32"/>
      <c r="I144" s="32"/>
      <c r="J144" s="32"/>
      <c r="K144" s="32"/>
      <c r="L144" s="32"/>
      <c r="M144" s="32"/>
      <c r="N144" s="32"/>
      <c r="O144" s="32"/>
      <c r="P144" s="32"/>
      <c r="Q144" s="33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70"/>
      <c r="BM144" s="70"/>
      <c r="BN144" s="32"/>
    </row>
    <row r="145" spans="8:66" ht="3.5" customHeight="1">
      <c r="H145" s="32"/>
      <c r="I145" s="32"/>
      <c r="J145" s="32"/>
      <c r="K145" s="32"/>
      <c r="L145" s="32"/>
      <c r="M145" s="32"/>
      <c r="N145" s="32"/>
      <c r="O145" s="32"/>
      <c r="P145" s="32"/>
      <c r="Q145" s="33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70"/>
      <c r="BM145" s="70"/>
      <c r="BN145" s="32"/>
    </row>
    <row r="146" spans="8:66" ht="3.5" customHeight="1">
      <c r="H146" s="32"/>
      <c r="I146" s="32"/>
      <c r="J146" s="32"/>
      <c r="K146" s="32"/>
      <c r="L146" s="32"/>
      <c r="M146" s="32"/>
      <c r="N146" s="32"/>
      <c r="O146" s="32"/>
      <c r="P146" s="32"/>
      <c r="Q146" s="33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70"/>
      <c r="BM146" s="70"/>
      <c r="BN146" s="32"/>
    </row>
    <row r="147" spans="8:66" ht="3.5" customHeight="1">
      <c r="H147" s="32"/>
      <c r="I147" s="32"/>
      <c r="J147" s="32"/>
      <c r="K147" s="32"/>
      <c r="L147" s="32"/>
      <c r="M147" s="32"/>
      <c r="N147" s="32"/>
      <c r="O147" s="32"/>
      <c r="P147" s="32"/>
      <c r="Q147" s="33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70"/>
      <c r="BM147" s="70"/>
      <c r="BN147" s="32"/>
    </row>
    <row r="148" spans="8:66" ht="3.5" customHeight="1">
      <c r="H148" s="32"/>
      <c r="I148" s="32"/>
      <c r="J148" s="32"/>
      <c r="K148" s="32"/>
      <c r="L148" s="32"/>
      <c r="M148" s="32"/>
      <c r="N148" s="32"/>
      <c r="O148" s="32"/>
      <c r="P148" s="32"/>
      <c r="Q148" s="33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70"/>
      <c r="BM148" s="70"/>
      <c r="BN148" s="32"/>
    </row>
    <row r="149" spans="8:66" ht="3.5" customHeight="1">
      <c r="H149" s="32"/>
      <c r="I149" s="32"/>
      <c r="J149" s="32"/>
      <c r="K149" s="32"/>
      <c r="L149" s="32"/>
      <c r="M149" s="32"/>
      <c r="N149" s="32"/>
      <c r="O149" s="32"/>
      <c r="P149" s="32"/>
      <c r="Q149" s="33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70"/>
      <c r="BM149" s="70"/>
      <c r="BN149" s="32"/>
    </row>
    <row r="150" spans="8:66" ht="3.5" customHeight="1">
      <c r="H150" s="32"/>
      <c r="I150" s="32"/>
      <c r="J150" s="32"/>
      <c r="K150" s="32"/>
      <c r="L150" s="32"/>
      <c r="M150" s="32"/>
      <c r="N150" s="32"/>
      <c r="O150" s="32"/>
      <c r="P150" s="32"/>
      <c r="Q150" s="33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70"/>
      <c r="BM150" s="70"/>
      <c r="BN150" s="32"/>
    </row>
    <row r="151" spans="8:66" ht="3.5" customHeight="1">
      <c r="H151" s="32"/>
      <c r="I151" s="32"/>
      <c r="J151" s="32"/>
      <c r="K151" s="32"/>
      <c r="L151" s="32"/>
      <c r="M151" s="32"/>
      <c r="N151" s="32"/>
      <c r="O151" s="32"/>
      <c r="P151" s="32"/>
      <c r="Q151" s="33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70"/>
      <c r="BM151" s="70"/>
      <c r="BN151" s="32"/>
    </row>
    <row r="152" spans="8:66" ht="3.5" customHeight="1">
      <c r="H152" s="32"/>
      <c r="I152" s="32"/>
      <c r="J152" s="32"/>
      <c r="K152" s="32"/>
      <c r="L152" s="32"/>
      <c r="M152" s="32"/>
      <c r="N152" s="32"/>
      <c r="O152" s="32"/>
      <c r="P152" s="32"/>
      <c r="Q152" s="33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70"/>
      <c r="BM152" s="70"/>
      <c r="BN152" s="32"/>
    </row>
    <row r="153" spans="8:66" ht="3.5" customHeight="1">
      <c r="H153" s="32"/>
      <c r="I153" s="32"/>
      <c r="J153" s="32"/>
      <c r="K153" s="32"/>
      <c r="L153" s="32"/>
      <c r="M153" s="32"/>
      <c r="N153" s="32"/>
      <c r="O153" s="32"/>
      <c r="P153" s="32"/>
      <c r="Q153" s="33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70"/>
      <c r="BM153" s="70"/>
      <c r="BN153" s="32"/>
    </row>
    <row r="154" spans="8:66" ht="3.5" customHeight="1">
      <c r="H154" s="32"/>
      <c r="I154" s="32"/>
      <c r="J154" s="32"/>
      <c r="K154" s="32"/>
      <c r="L154" s="32"/>
      <c r="M154" s="32"/>
      <c r="N154" s="32"/>
      <c r="O154" s="32"/>
      <c r="P154" s="32"/>
      <c r="Q154" s="33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70"/>
      <c r="BM154" s="70"/>
      <c r="BN154" s="32"/>
    </row>
    <row r="155" spans="8:66" ht="3.5" customHeight="1">
      <c r="H155" s="32"/>
      <c r="I155" s="32"/>
      <c r="J155" s="32"/>
      <c r="K155" s="32"/>
      <c r="L155" s="32"/>
      <c r="M155" s="32"/>
      <c r="N155" s="32"/>
      <c r="O155" s="32"/>
      <c r="P155" s="32"/>
      <c r="Q155" s="33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70"/>
      <c r="BM155" s="70"/>
      <c r="BN155" s="32"/>
    </row>
    <row r="156" spans="8:66" ht="3.5" customHeight="1">
      <c r="H156" s="32"/>
      <c r="I156" s="32"/>
      <c r="J156" s="32"/>
      <c r="K156" s="32"/>
      <c r="L156" s="32"/>
      <c r="M156" s="32"/>
      <c r="N156" s="32"/>
      <c r="O156" s="32"/>
      <c r="P156" s="32"/>
      <c r="Q156" s="33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70"/>
      <c r="BM156" s="70"/>
      <c r="BN156" s="32"/>
    </row>
    <row r="157" spans="8:66" ht="3.5" customHeight="1">
      <c r="H157" s="32"/>
      <c r="I157" s="32"/>
      <c r="J157" s="32"/>
      <c r="K157" s="32"/>
      <c r="L157" s="32"/>
      <c r="M157" s="32"/>
      <c r="N157" s="32"/>
      <c r="O157" s="32"/>
      <c r="P157" s="32"/>
      <c r="Q157" s="33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70"/>
      <c r="BM157" s="70"/>
      <c r="BN157" s="32"/>
    </row>
    <row r="158" spans="8:66" ht="3.5" customHeight="1">
      <c r="H158" s="32"/>
      <c r="I158" s="32"/>
      <c r="J158" s="32"/>
      <c r="K158" s="32"/>
      <c r="L158" s="32"/>
      <c r="M158" s="32"/>
      <c r="N158" s="32"/>
      <c r="O158" s="32"/>
      <c r="P158" s="32"/>
      <c r="Q158" s="33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70"/>
      <c r="BM158" s="70"/>
      <c r="BN158" s="32"/>
    </row>
    <row r="159" spans="8:66" ht="3.5" customHeight="1">
      <c r="H159" s="32"/>
      <c r="I159" s="32"/>
      <c r="J159" s="32"/>
      <c r="K159" s="32"/>
      <c r="L159" s="32"/>
      <c r="M159" s="32"/>
      <c r="N159" s="32"/>
      <c r="O159" s="32"/>
      <c r="P159" s="32"/>
      <c r="Q159" s="33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70"/>
      <c r="BM159" s="70"/>
      <c r="BN159" s="32"/>
    </row>
    <row r="160" spans="8:66" ht="3.5" customHeight="1">
      <c r="H160" s="32"/>
      <c r="I160" s="32"/>
      <c r="J160" s="32"/>
      <c r="K160" s="32"/>
      <c r="L160" s="32"/>
      <c r="M160" s="32"/>
      <c r="N160" s="32"/>
      <c r="O160" s="32"/>
      <c r="P160" s="32"/>
      <c r="Q160" s="33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70"/>
      <c r="BM160" s="70"/>
      <c r="BN160" s="32"/>
    </row>
    <row r="161" spans="8:66" ht="3.5" customHeight="1">
      <c r="H161" s="32"/>
      <c r="I161" s="32"/>
      <c r="J161" s="32"/>
      <c r="K161" s="32"/>
      <c r="L161" s="32"/>
      <c r="M161" s="32"/>
      <c r="N161" s="32"/>
      <c r="O161" s="32"/>
      <c r="P161" s="32"/>
      <c r="Q161" s="33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70"/>
      <c r="BM161" s="70"/>
      <c r="BN161" s="32"/>
    </row>
    <row r="162" spans="8:66" ht="3.5" customHeight="1">
      <c r="H162" s="32"/>
      <c r="I162" s="32"/>
      <c r="J162" s="32"/>
      <c r="K162" s="32"/>
      <c r="L162" s="32"/>
      <c r="M162" s="32"/>
      <c r="N162" s="32"/>
      <c r="O162" s="32"/>
      <c r="P162" s="32"/>
      <c r="Q162" s="33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70"/>
      <c r="BM162" s="70"/>
      <c r="BN162" s="32"/>
    </row>
    <row r="163" spans="8:66" ht="3.5" customHeight="1">
      <c r="H163" s="32"/>
      <c r="I163" s="32"/>
      <c r="J163" s="32"/>
      <c r="K163" s="32"/>
      <c r="L163" s="32"/>
      <c r="M163" s="32"/>
      <c r="N163" s="32"/>
      <c r="O163" s="32"/>
      <c r="P163" s="32"/>
      <c r="Q163" s="33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70"/>
      <c r="BM163" s="70"/>
      <c r="BN163" s="32"/>
    </row>
    <row r="164" spans="8:66" ht="3.5" customHeight="1">
      <c r="H164" s="32"/>
      <c r="I164" s="32"/>
      <c r="J164" s="32"/>
      <c r="K164" s="32"/>
      <c r="L164" s="32"/>
      <c r="M164" s="32"/>
      <c r="N164" s="32"/>
      <c r="O164" s="32"/>
      <c r="P164" s="32"/>
      <c r="Q164" s="33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70"/>
      <c r="BM164" s="70"/>
      <c r="BN164" s="32"/>
    </row>
    <row r="165" spans="8:66" ht="3.5" customHeight="1">
      <c r="H165" s="32"/>
      <c r="I165" s="32"/>
      <c r="J165" s="32"/>
      <c r="K165" s="32"/>
      <c r="L165" s="32"/>
      <c r="M165" s="32"/>
      <c r="N165" s="32"/>
      <c r="O165" s="32"/>
      <c r="P165" s="32"/>
      <c r="Q165" s="33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70"/>
      <c r="BM165" s="70"/>
      <c r="BN165" s="32"/>
    </row>
    <row r="166" spans="8:66" ht="3.5" customHeight="1">
      <c r="H166" s="32"/>
      <c r="I166" s="32"/>
      <c r="J166" s="32"/>
      <c r="K166" s="32"/>
      <c r="L166" s="32"/>
      <c r="M166" s="32"/>
      <c r="N166" s="32"/>
      <c r="O166" s="32"/>
      <c r="P166" s="32"/>
      <c r="Q166" s="33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70"/>
      <c r="BM166" s="70"/>
      <c r="BN166" s="32"/>
    </row>
    <row r="167" spans="8:66" ht="3.5" customHeight="1">
      <c r="H167" s="32"/>
      <c r="I167" s="32"/>
      <c r="J167" s="32"/>
      <c r="K167" s="32"/>
      <c r="L167" s="32"/>
      <c r="M167" s="32"/>
      <c r="N167" s="32"/>
      <c r="O167" s="32"/>
      <c r="P167" s="32"/>
      <c r="Q167" s="33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70"/>
      <c r="BM167" s="70"/>
      <c r="BN167" s="32"/>
    </row>
    <row r="168" spans="8:66" ht="3.5" customHeight="1">
      <c r="H168" s="32"/>
      <c r="I168" s="32"/>
      <c r="J168" s="32"/>
      <c r="K168" s="32"/>
      <c r="L168" s="32"/>
      <c r="M168" s="32"/>
      <c r="N168" s="32"/>
      <c r="O168" s="32"/>
      <c r="P168" s="32"/>
      <c r="Q168" s="33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70"/>
      <c r="BM168" s="70"/>
      <c r="BN168" s="32"/>
    </row>
    <row r="169" spans="8:66" ht="3.5" customHeight="1">
      <c r="H169" s="32"/>
      <c r="I169" s="32"/>
      <c r="J169" s="32"/>
      <c r="K169" s="32"/>
      <c r="L169" s="32"/>
      <c r="M169" s="32"/>
      <c r="N169" s="32"/>
      <c r="O169" s="32"/>
      <c r="P169" s="32"/>
      <c r="Q169" s="33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70"/>
      <c r="BM169" s="70"/>
      <c r="BN169" s="32"/>
    </row>
    <row r="170" spans="8:66" ht="3.5" customHeight="1">
      <c r="H170" s="32"/>
      <c r="I170" s="32"/>
      <c r="J170" s="32"/>
      <c r="K170" s="32"/>
      <c r="L170" s="32"/>
      <c r="M170" s="32"/>
      <c r="N170" s="32"/>
      <c r="O170" s="32"/>
      <c r="P170" s="32"/>
      <c r="Q170" s="33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70"/>
      <c r="BM170" s="70"/>
      <c r="BN170" s="32"/>
    </row>
    <row r="171" spans="8:66" ht="3.5" customHeight="1">
      <c r="H171" s="32"/>
      <c r="I171" s="32"/>
      <c r="J171" s="32"/>
      <c r="K171" s="32"/>
      <c r="L171" s="32"/>
      <c r="M171" s="32"/>
      <c r="N171" s="32"/>
      <c r="O171" s="32"/>
      <c r="P171" s="32"/>
      <c r="Q171" s="33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70"/>
      <c r="BM171" s="70"/>
      <c r="BN171" s="32"/>
    </row>
    <row r="172" spans="8:66" ht="3.5" customHeight="1">
      <c r="H172" s="32"/>
      <c r="I172" s="32"/>
      <c r="J172" s="32"/>
      <c r="K172" s="32"/>
      <c r="L172" s="32"/>
      <c r="M172" s="32"/>
      <c r="N172" s="32"/>
      <c r="O172" s="32"/>
      <c r="P172" s="32"/>
      <c r="Q172" s="33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70"/>
      <c r="BM172" s="70"/>
      <c r="BN172" s="32"/>
    </row>
    <row r="173" spans="8:66" ht="3.5" customHeight="1">
      <c r="H173" s="32"/>
      <c r="I173" s="32"/>
      <c r="J173" s="32"/>
      <c r="K173" s="32"/>
      <c r="L173" s="32"/>
      <c r="M173" s="32"/>
      <c r="N173" s="32"/>
      <c r="O173" s="32"/>
      <c r="P173" s="32"/>
      <c r="Q173" s="33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70"/>
      <c r="BM173" s="70"/>
      <c r="BN173" s="32"/>
    </row>
    <row r="174" spans="8:66" ht="3.5" customHeight="1">
      <c r="H174" s="32"/>
      <c r="I174" s="32"/>
      <c r="J174" s="32"/>
      <c r="K174" s="32"/>
      <c r="L174" s="32"/>
      <c r="M174" s="32"/>
      <c r="N174" s="32"/>
      <c r="O174" s="32"/>
      <c r="P174" s="32"/>
      <c r="Q174" s="33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70"/>
      <c r="BM174" s="70"/>
      <c r="BN174" s="32"/>
    </row>
    <row r="175" spans="8:66" ht="3.5" customHeight="1">
      <c r="H175" s="32"/>
      <c r="I175" s="32"/>
      <c r="J175" s="32"/>
      <c r="K175" s="32"/>
      <c r="L175" s="32"/>
      <c r="M175" s="32"/>
      <c r="N175" s="32"/>
      <c r="O175" s="32"/>
      <c r="P175" s="32"/>
      <c r="Q175" s="33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70"/>
      <c r="BM175" s="70"/>
      <c r="BN175" s="32"/>
    </row>
    <row r="176" spans="8:66" ht="3.5" customHeight="1">
      <c r="H176" s="32"/>
      <c r="I176" s="32"/>
      <c r="J176" s="32"/>
      <c r="K176" s="32"/>
      <c r="L176" s="32"/>
      <c r="M176" s="32"/>
      <c r="N176" s="32"/>
      <c r="O176" s="32"/>
      <c r="P176" s="32"/>
      <c r="Q176" s="33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70"/>
      <c r="BM176" s="70"/>
      <c r="BN176" s="32"/>
    </row>
    <row r="177" spans="8:66" ht="0.75" customHeight="1">
      <c r="H177" s="32"/>
      <c r="I177" s="32"/>
      <c r="J177" s="32"/>
      <c r="K177" s="32"/>
      <c r="L177" s="32"/>
      <c r="M177" s="32"/>
      <c r="N177" s="32"/>
      <c r="O177" s="32"/>
      <c r="P177" s="32"/>
      <c r="Q177" s="33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70"/>
      <c r="BM177" s="70"/>
      <c r="BN177" s="32"/>
    </row>
    <row r="178" spans="8:66" ht="3.5" customHeight="1">
      <c r="H178" s="32"/>
      <c r="I178" s="32"/>
      <c r="J178" s="32"/>
      <c r="K178" s="32"/>
      <c r="L178" s="32"/>
      <c r="M178" s="32"/>
      <c r="N178" s="32"/>
      <c r="O178" s="32"/>
      <c r="P178" s="32"/>
      <c r="Q178" s="33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70"/>
      <c r="BM178" s="70"/>
      <c r="BN178" s="32"/>
    </row>
    <row r="179" spans="8:66" ht="3.5" customHeight="1">
      <c r="H179" s="32"/>
      <c r="I179" s="32"/>
      <c r="J179" s="32"/>
      <c r="K179" s="32"/>
      <c r="L179" s="32"/>
      <c r="M179" s="32"/>
      <c r="N179" s="32"/>
      <c r="O179" s="32"/>
      <c r="P179" s="32"/>
      <c r="Q179" s="33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70"/>
      <c r="BM179" s="70"/>
      <c r="BN179" s="32"/>
    </row>
    <row r="180" spans="8:66" ht="3.5" customHeight="1">
      <c r="H180" s="32"/>
      <c r="I180" s="32"/>
      <c r="J180" s="32"/>
      <c r="K180" s="32"/>
      <c r="L180" s="32"/>
      <c r="M180" s="32"/>
      <c r="N180" s="32"/>
      <c r="O180" s="32"/>
      <c r="P180" s="32"/>
      <c r="Q180" s="33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70"/>
      <c r="BM180" s="70"/>
      <c r="BN180" s="32"/>
    </row>
    <row r="181" spans="8:66" ht="3.5" customHeight="1">
      <c r="H181" s="32"/>
      <c r="I181" s="32"/>
      <c r="J181" s="32"/>
      <c r="K181" s="32"/>
      <c r="L181" s="32"/>
      <c r="M181" s="32"/>
      <c r="N181" s="32"/>
      <c r="O181" s="32"/>
      <c r="P181" s="32"/>
      <c r="Q181" s="33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70"/>
      <c r="BM181" s="70"/>
      <c r="BN181" s="32"/>
    </row>
    <row r="182" spans="8:66" ht="3.5" customHeight="1">
      <c r="H182" s="32"/>
      <c r="I182" s="32"/>
      <c r="J182" s="32"/>
      <c r="K182" s="32"/>
      <c r="L182" s="32"/>
      <c r="M182" s="32"/>
      <c r="N182" s="32"/>
      <c r="O182" s="32"/>
      <c r="P182" s="32"/>
      <c r="Q182" s="33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70"/>
      <c r="BM182" s="70"/>
      <c r="BN182" s="32"/>
    </row>
    <row r="183" spans="8:66" ht="1.5" customHeight="1">
      <c r="H183" s="32"/>
      <c r="I183" s="32"/>
      <c r="J183" s="32"/>
      <c r="K183" s="32"/>
      <c r="L183" s="32"/>
      <c r="M183" s="32"/>
      <c r="N183" s="32"/>
      <c r="O183" s="32"/>
      <c r="P183" s="32"/>
      <c r="Q183" s="33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70"/>
      <c r="BM183" s="70"/>
      <c r="BN183" s="32"/>
    </row>
    <row r="184" spans="8:66" ht="3.5" customHeight="1">
      <c r="H184" s="32"/>
      <c r="I184" s="32"/>
      <c r="J184" s="32"/>
      <c r="K184" s="32"/>
      <c r="L184" s="32"/>
      <c r="M184" s="32"/>
      <c r="N184" s="32"/>
      <c r="O184" s="32"/>
      <c r="P184" s="32"/>
      <c r="Q184" s="33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70"/>
      <c r="BM184" s="70"/>
      <c r="BN184" s="32"/>
    </row>
    <row r="185" spans="8:66" ht="3.5" customHeight="1">
      <c r="H185" s="32"/>
      <c r="I185" s="32"/>
      <c r="J185" s="32"/>
      <c r="K185" s="32"/>
      <c r="L185" s="32"/>
      <c r="M185" s="32"/>
      <c r="N185" s="32"/>
      <c r="O185" s="32"/>
      <c r="P185" s="32"/>
      <c r="Q185" s="33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70"/>
      <c r="BM185" s="70"/>
      <c r="BN185" s="32"/>
    </row>
    <row r="186" spans="8:66" ht="3.5" customHeight="1">
      <c r="H186" s="32"/>
      <c r="I186" s="32"/>
      <c r="J186" s="32"/>
      <c r="K186" s="32"/>
      <c r="L186" s="32"/>
      <c r="M186" s="32"/>
      <c r="N186" s="32"/>
      <c r="O186" s="32"/>
      <c r="P186" s="32"/>
      <c r="Q186" s="33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70"/>
      <c r="BM186" s="70"/>
      <c r="BN186" s="32"/>
    </row>
    <row r="187" spans="8:66" ht="3.5" customHeight="1">
      <c r="H187" s="32"/>
      <c r="I187" s="32"/>
      <c r="J187" s="32"/>
      <c r="K187" s="32"/>
      <c r="L187" s="32"/>
      <c r="M187" s="32"/>
      <c r="N187" s="32"/>
      <c r="O187" s="32"/>
      <c r="P187" s="32"/>
      <c r="Q187" s="33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70"/>
      <c r="BM187" s="70"/>
      <c r="BN187" s="32"/>
    </row>
    <row r="188" spans="8:66" ht="1.5" customHeight="1">
      <c r="H188" s="32"/>
      <c r="I188" s="32"/>
      <c r="J188" s="32"/>
      <c r="K188" s="32"/>
      <c r="L188" s="32"/>
      <c r="M188" s="32"/>
      <c r="N188" s="32"/>
      <c r="O188" s="32"/>
      <c r="P188" s="32"/>
      <c r="Q188" s="33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70"/>
      <c r="BM188" s="70"/>
      <c r="BN188" s="32"/>
    </row>
    <row r="189" spans="8:66" ht="4.5" customHeight="1"/>
    <row r="190" spans="8:66" ht="3.5" customHeight="1"/>
    <row r="191" spans="8:66" ht="3.5" customHeight="1"/>
    <row r="192" spans="8:66" ht="3.5" customHeight="1"/>
    <row r="193" ht="2.25" customHeight="1"/>
    <row r="194" ht="6" customHeight="1"/>
    <row r="195" ht="3.5" customHeight="1"/>
    <row r="196" ht="3.5" customHeight="1"/>
    <row r="197" ht="3.5" customHeight="1"/>
    <row r="198" ht="3.5" customHeight="1"/>
    <row r="199" ht="3.5" customHeight="1"/>
    <row r="200" ht="3.5" customHeight="1"/>
    <row r="201" ht="3.5" customHeight="1"/>
    <row r="202" ht="3.5" customHeight="1"/>
    <row r="203" ht="3.5" customHeight="1"/>
    <row r="204" ht="3.5" customHeight="1"/>
    <row r="205" ht="3.5" customHeight="1"/>
    <row r="206" ht="3.5" customHeight="1"/>
    <row r="207" ht="3.5" customHeight="1"/>
    <row r="208" ht="3.5" customHeight="1"/>
    <row r="209" ht="3.5" customHeight="1"/>
    <row r="210" ht="3.5" customHeight="1"/>
    <row r="211" ht="3.5" customHeight="1"/>
    <row r="212" ht="3.5" customHeight="1"/>
    <row r="213" ht="3.5" customHeight="1"/>
    <row r="214" ht="3.5" customHeight="1"/>
    <row r="215" ht="3.5" customHeight="1"/>
    <row r="216" ht="3.5" customHeight="1"/>
    <row r="217" ht="3.5" customHeight="1"/>
    <row r="218" ht="3.5" customHeight="1"/>
    <row r="219" ht="3.5" customHeight="1"/>
    <row r="220" ht="3.5" customHeight="1"/>
    <row r="221" ht="3.5" customHeight="1"/>
    <row r="222" ht="3.5" customHeight="1"/>
    <row r="223" ht="3.5" customHeight="1"/>
    <row r="224" ht="3.5" customHeight="1"/>
    <row r="225" ht="3.5" customHeight="1"/>
    <row r="226" ht="3.5" customHeight="1"/>
    <row r="227" ht="3.5" customHeight="1"/>
    <row r="228" ht="0.75" customHeight="1"/>
    <row r="229" ht="3.5" customHeight="1"/>
    <row r="230" ht="3.5" customHeight="1"/>
    <row r="231" ht="3.5" customHeight="1"/>
    <row r="232" ht="3.5" customHeight="1"/>
    <row r="233" ht="3.5" customHeight="1"/>
    <row r="234" ht="1.5" customHeight="1"/>
    <row r="235" ht="3.5" customHeight="1"/>
    <row r="236" ht="3.5" customHeight="1"/>
    <row r="237" ht="3.5" customHeight="1"/>
    <row r="238" ht="3.5" customHeight="1"/>
    <row r="239" ht="1.5" customHeight="1"/>
    <row r="240" ht="4.5" customHeight="1"/>
    <row r="241" ht="3.5" customHeight="1"/>
    <row r="242" ht="3.5" customHeight="1"/>
    <row r="243" ht="3.5" customHeight="1"/>
    <row r="244" ht="2.25" customHeight="1"/>
    <row r="245" ht="6" customHeight="1"/>
    <row r="246" ht="3.5" customHeight="1"/>
    <row r="247" ht="3.5" customHeight="1"/>
    <row r="248" ht="3.5" customHeight="1"/>
    <row r="249" ht="3.5" customHeight="1"/>
    <row r="250" ht="3.5" customHeight="1"/>
    <row r="251" ht="3.5" customHeight="1"/>
    <row r="252" ht="3.5" customHeight="1"/>
    <row r="253" ht="3.5" customHeight="1"/>
    <row r="254" ht="3.5" customHeight="1"/>
    <row r="255" ht="3.5" customHeight="1"/>
    <row r="256" ht="3.5" customHeight="1"/>
    <row r="257" ht="3.5" customHeight="1"/>
    <row r="258" ht="3.5" customHeight="1"/>
    <row r="259" ht="3.5" customHeight="1"/>
    <row r="260" ht="3.5" customHeight="1"/>
    <row r="261" ht="3.5" customHeight="1"/>
    <row r="262" ht="3.5" customHeight="1"/>
    <row r="263" ht="3.5" customHeight="1"/>
    <row r="264" ht="3.5" customHeight="1"/>
    <row r="265" ht="3.5" customHeight="1"/>
    <row r="266" ht="3.5" customHeight="1"/>
    <row r="267" ht="3.5" customHeight="1"/>
    <row r="268" ht="3.5" customHeight="1"/>
    <row r="269" ht="3.5" customHeight="1"/>
    <row r="270" ht="3.5" customHeight="1"/>
    <row r="271" ht="3.5" customHeight="1"/>
    <row r="272" ht="3.5" customHeight="1"/>
    <row r="273" ht="3.5" customHeight="1"/>
    <row r="274" ht="3.5" customHeight="1"/>
    <row r="275" ht="3.5" customHeight="1"/>
    <row r="276" ht="3.5" customHeight="1"/>
    <row r="277" ht="3.5" customHeight="1"/>
    <row r="278" ht="3.5" customHeight="1"/>
    <row r="279" ht="0.75" customHeight="1"/>
    <row r="280" ht="3.5" customHeight="1"/>
    <row r="281" ht="3.5" customHeight="1"/>
    <row r="282" ht="3.5" customHeight="1"/>
    <row r="283" ht="3.5" customHeight="1"/>
    <row r="284" ht="3.5" customHeight="1"/>
    <row r="285" ht="1.5" customHeight="1"/>
    <row r="286" ht="3.5" customHeight="1"/>
    <row r="287" ht="3.5" customHeight="1"/>
    <row r="288" ht="3.5" customHeight="1"/>
    <row r="289" ht="3.5" customHeight="1"/>
    <row r="290" ht="1.5" customHeight="1"/>
    <row r="291" ht="4.5" customHeight="1"/>
    <row r="292" ht="3.5" customHeight="1"/>
    <row r="293" ht="3.5" customHeight="1"/>
    <row r="294" ht="3.5" customHeight="1"/>
    <row r="295" ht="2.25" customHeight="1"/>
    <row r="296" ht="6" customHeight="1"/>
    <row r="297" ht="3.5" customHeight="1"/>
    <row r="298" ht="3.5" customHeight="1"/>
    <row r="299" ht="3.5" customHeight="1"/>
    <row r="300" ht="3.5" customHeight="1"/>
    <row r="301" ht="3.5" customHeight="1"/>
    <row r="302" ht="3.5" customHeight="1"/>
    <row r="303" ht="3.5" customHeight="1"/>
    <row r="304" ht="3.5" customHeight="1"/>
    <row r="305" ht="3.5" customHeight="1"/>
    <row r="306" ht="3.5" customHeight="1"/>
    <row r="307" ht="3.5" customHeight="1"/>
    <row r="308" ht="3.5" customHeight="1"/>
    <row r="309" ht="3.5" customHeight="1"/>
    <row r="310" ht="3.5" customHeight="1"/>
    <row r="311" ht="3.5" customHeight="1"/>
    <row r="312" ht="3.5" customHeight="1"/>
    <row r="313" ht="3.5" customHeight="1"/>
    <row r="314" ht="3.5" customHeight="1"/>
    <row r="315" ht="3.5" customHeight="1"/>
    <row r="316" ht="3.5" customHeight="1"/>
    <row r="317" ht="3.5" customHeight="1"/>
    <row r="318" ht="3.5" customHeight="1"/>
    <row r="319" ht="3.5" customHeight="1"/>
    <row r="320" ht="3.5" customHeight="1"/>
    <row r="321" ht="3.5" customHeight="1"/>
    <row r="322" ht="3.5" customHeight="1"/>
    <row r="323" ht="3.5" customHeight="1"/>
    <row r="324" ht="3.5" customHeight="1"/>
    <row r="325" ht="3.5" customHeight="1"/>
    <row r="326" ht="3.5" customHeight="1"/>
    <row r="327" ht="3.5" customHeight="1"/>
    <row r="328" ht="3.5" customHeight="1"/>
    <row r="329" ht="3.5" customHeight="1"/>
    <row r="330" ht="0.75" customHeight="1"/>
    <row r="331" ht="3.5" customHeight="1"/>
    <row r="332" ht="3.5" customHeight="1"/>
    <row r="333" ht="3.5" customHeight="1"/>
    <row r="334" ht="3.5" customHeight="1"/>
    <row r="335" ht="3.5" customHeight="1"/>
    <row r="336" ht="1.5" customHeight="1"/>
    <row r="337" ht="3.5" customHeight="1"/>
    <row r="338" ht="3.5" customHeight="1"/>
    <row r="339" ht="3.5" customHeight="1"/>
    <row r="340" ht="3.5" customHeight="1"/>
    <row r="341" ht="1.5" customHeight="1"/>
    <row r="342" ht="4.5" customHeight="1"/>
    <row r="343" ht="3.5" customHeight="1"/>
    <row r="344" ht="3.5" customHeight="1"/>
    <row r="345" ht="3.5" customHeight="1"/>
    <row r="346" ht="2.25" customHeight="1"/>
    <row r="347" ht="6" customHeight="1"/>
    <row r="348" ht="3.5" customHeight="1"/>
    <row r="349" ht="3.5" customHeight="1"/>
    <row r="350" ht="3.5" customHeight="1"/>
    <row r="351" ht="3.5" customHeight="1"/>
    <row r="352" ht="3.5" customHeight="1"/>
    <row r="353" ht="3.5" customHeight="1"/>
    <row r="354" ht="3.5" customHeight="1"/>
    <row r="355" ht="3.5" customHeight="1"/>
    <row r="356" ht="3.5" customHeight="1"/>
    <row r="357" ht="3.5" customHeight="1"/>
    <row r="358" ht="3.5" customHeight="1"/>
    <row r="359" ht="3.5" customHeight="1"/>
    <row r="360" ht="3.5" customHeight="1"/>
    <row r="361" ht="3.5" customHeight="1"/>
    <row r="362" ht="3.5" customHeight="1"/>
    <row r="363" ht="3.5" customHeight="1"/>
    <row r="364" ht="3.5" customHeight="1"/>
    <row r="365" ht="3.5" customHeight="1"/>
    <row r="366" ht="3.5" customHeight="1"/>
    <row r="367" ht="3.5" customHeight="1"/>
    <row r="368" ht="3.5" customHeight="1"/>
    <row r="369" ht="3.5" customHeight="1"/>
    <row r="370" ht="3.5" customHeight="1"/>
    <row r="371" ht="3.5" customHeight="1"/>
    <row r="372" ht="3.5" customHeight="1"/>
    <row r="373" ht="3.5" customHeight="1"/>
    <row r="374" ht="3.5" customHeight="1"/>
    <row r="375" ht="3.5" customHeight="1"/>
    <row r="376" ht="3.5" customHeight="1"/>
    <row r="377" ht="3.5" customHeight="1"/>
    <row r="378" ht="3.5" customHeight="1"/>
    <row r="379" ht="3.5" customHeight="1"/>
    <row r="380" ht="3.5" customHeight="1"/>
    <row r="381" ht="0.75" customHeight="1"/>
    <row r="382" ht="3.5" customHeight="1"/>
    <row r="383" ht="3.5" customHeight="1"/>
    <row r="384" ht="3.5" customHeight="1"/>
    <row r="385" ht="3.5" customHeight="1"/>
    <row r="386" ht="3.5" customHeight="1"/>
    <row r="387" ht="1.5" customHeight="1"/>
    <row r="388" ht="3.5" customHeight="1"/>
    <row r="389" ht="3.5" customHeight="1"/>
    <row r="390" ht="3.5" customHeight="1"/>
    <row r="391" ht="3.5" customHeight="1"/>
    <row r="392" ht="1.5" customHeight="1"/>
    <row r="393" ht="4.5" customHeight="1"/>
    <row r="394" ht="3.5" customHeight="1"/>
    <row r="395" ht="3.5" customHeight="1"/>
    <row r="396" ht="3.5" customHeight="1"/>
    <row r="397" ht="2.25" customHeight="1"/>
    <row r="398" ht="6" customHeight="1"/>
    <row r="399" ht="3.5" customHeight="1"/>
    <row r="400" ht="3.5" customHeight="1"/>
    <row r="401" ht="3.5" customHeight="1"/>
    <row r="402" ht="3.5" customHeight="1"/>
    <row r="403" ht="3.5" customHeight="1"/>
    <row r="404" ht="3.5" customHeight="1"/>
    <row r="405" ht="3.5" customHeight="1"/>
    <row r="406" ht="3.5" customHeight="1"/>
    <row r="407" ht="3.5" customHeight="1"/>
    <row r="408" ht="3.5" customHeight="1"/>
    <row r="409" ht="3.5" customHeight="1"/>
    <row r="410" ht="3.5" customHeight="1"/>
    <row r="411" ht="3.5" customHeight="1"/>
    <row r="412" ht="3.5" customHeight="1"/>
    <row r="413" ht="3.5" customHeight="1"/>
    <row r="414" ht="3.5" customHeight="1"/>
    <row r="415" ht="3.5" customHeight="1"/>
    <row r="416" ht="3.5" customHeight="1"/>
    <row r="417" ht="3.5" customHeight="1"/>
    <row r="418" ht="3.5" customHeight="1"/>
    <row r="419" ht="3.5" customHeight="1"/>
    <row r="420" ht="3.5" customHeight="1"/>
    <row r="421" ht="3.5" customHeight="1"/>
    <row r="422" ht="3.5" customHeight="1"/>
    <row r="423" ht="3.5" customHeight="1"/>
    <row r="424" ht="3.5" customHeight="1"/>
    <row r="425" ht="3.5" customHeight="1"/>
    <row r="426" ht="3.5" customHeight="1"/>
    <row r="427" ht="3.5" customHeight="1"/>
    <row r="428" ht="3.5" customHeight="1"/>
    <row r="429" ht="3.5" customHeight="1"/>
    <row r="430" ht="3.5" customHeight="1"/>
    <row r="431" ht="3.5" customHeight="1"/>
    <row r="432" ht="0.75" customHeight="1"/>
    <row r="433" ht="3.5" customHeight="1"/>
    <row r="434" ht="3.5" customHeight="1"/>
    <row r="435" ht="3.5" customHeight="1"/>
    <row r="436" ht="3.5" customHeight="1"/>
    <row r="437" ht="3.5" customHeight="1"/>
    <row r="438" ht="1.5" customHeight="1"/>
    <row r="439" ht="3.5" customHeight="1"/>
    <row r="440" ht="3.5" customHeight="1"/>
    <row r="441" ht="3.5" customHeight="1"/>
    <row r="442" ht="3.5" customHeight="1"/>
    <row r="443" ht="1.5" customHeight="1"/>
    <row r="444" ht="4.5" customHeight="1"/>
    <row r="445" ht="3.5" customHeight="1"/>
    <row r="446" ht="3.5" customHeight="1"/>
    <row r="447" ht="3.5" customHeight="1"/>
    <row r="448" ht="2.25" customHeight="1"/>
    <row r="449" ht="6" customHeight="1"/>
    <row r="450" ht="3.5" customHeight="1"/>
    <row r="451" ht="3.5" customHeight="1"/>
    <row r="452" ht="3.5" customHeight="1"/>
    <row r="453" ht="3.5" customHeight="1"/>
    <row r="454" ht="3.5" customHeight="1"/>
    <row r="455" ht="3.5" customHeight="1"/>
    <row r="456" ht="3.5" customHeight="1"/>
    <row r="457" ht="3.5" customHeight="1"/>
    <row r="458" ht="3.5" customHeight="1"/>
    <row r="459" ht="3.5" customHeight="1"/>
    <row r="460" ht="3.5" customHeight="1"/>
    <row r="461" ht="3.5" customHeight="1"/>
    <row r="462" ht="3.5" customHeight="1"/>
    <row r="463" ht="3.5" customHeight="1"/>
    <row r="464" ht="3.5" customHeight="1"/>
    <row r="465" ht="3.5" customHeight="1"/>
    <row r="466" ht="3.5" customHeight="1"/>
    <row r="467" ht="3.5" customHeight="1"/>
    <row r="468" ht="3.5" customHeight="1"/>
    <row r="469" ht="3.5" customHeight="1"/>
    <row r="470" ht="3.5" customHeight="1"/>
    <row r="471" ht="3.5" customHeight="1"/>
    <row r="472" ht="3.5" customHeight="1"/>
    <row r="473" ht="3.5" customHeight="1"/>
    <row r="474" ht="3.5" customHeight="1"/>
    <row r="475" ht="3.5" customHeight="1"/>
    <row r="476" ht="3.5" customHeight="1"/>
    <row r="477" ht="3.5" customHeight="1"/>
    <row r="478" ht="3.5" customHeight="1"/>
    <row r="479" ht="3.5" customHeight="1"/>
    <row r="480" ht="3.5" customHeight="1"/>
    <row r="481" ht="3.5" customHeight="1"/>
    <row r="482" ht="3.5" customHeight="1"/>
    <row r="483" ht="0.75" customHeight="1"/>
    <row r="484" ht="3.5" customHeight="1"/>
    <row r="485" ht="3.5" customHeight="1"/>
    <row r="486" ht="3.5" customHeight="1"/>
    <row r="487" ht="3.5" customHeight="1"/>
    <row r="488" ht="3.5" customHeight="1"/>
    <row r="489" ht="1.5" customHeight="1"/>
    <row r="490" ht="3.5" customHeight="1"/>
    <row r="491" ht="3.5" customHeight="1"/>
    <row r="492" ht="3.5" customHeight="1"/>
    <row r="493" ht="3.5" customHeight="1"/>
    <row r="494" ht="1.5" customHeight="1"/>
    <row r="495" ht="4.5" customHeight="1"/>
    <row r="496" ht="3.5" customHeight="1"/>
    <row r="497" ht="3.5" customHeight="1"/>
    <row r="498" ht="3.5" customHeight="1"/>
    <row r="499" ht="2.25" customHeight="1"/>
    <row r="500" ht="6" customHeight="1"/>
    <row r="501" ht="3.5" customHeight="1"/>
    <row r="502" ht="3.5" customHeight="1"/>
    <row r="503" ht="3.5" customHeight="1"/>
    <row r="504" ht="3.5" customHeight="1"/>
    <row r="505" ht="3.5" customHeight="1"/>
    <row r="506" ht="3.5" customHeight="1"/>
    <row r="507" ht="3.5" customHeight="1"/>
    <row r="508" ht="3.5" customHeight="1"/>
    <row r="509" ht="3.5" customHeight="1"/>
    <row r="510" ht="3.5" customHeight="1"/>
    <row r="511" ht="3.5" customHeight="1"/>
    <row r="512" ht="3.5" customHeight="1"/>
  </sheetData>
  <mergeCells count="20">
    <mergeCell ref="BO3:BO53"/>
    <mergeCell ref="D5:E8"/>
    <mergeCell ref="D9:E11"/>
    <mergeCell ref="D12:D14"/>
    <mergeCell ref="E12:E14"/>
    <mergeCell ref="D15:D18"/>
    <mergeCell ref="E15:E18"/>
    <mergeCell ref="L37:U41"/>
    <mergeCell ref="X37:AD41"/>
    <mergeCell ref="AJ38:BC42"/>
    <mergeCell ref="AA44:BG48"/>
    <mergeCell ref="R23:AB27"/>
    <mergeCell ref="BE38:BF40"/>
    <mergeCell ref="AK18:AN23"/>
    <mergeCell ref="AP18:AT23"/>
    <mergeCell ref="AC18:AH23"/>
    <mergeCell ref="AJ25:BC29"/>
    <mergeCell ref="AZ32:BA34"/>
    <mergeCell ref="B5:B18"/>
    <mergeCell ref="C5:C18"/>
  </mergeCells>
  <phoneticPr fontId="37"/>
  <pageMargins left="0" right="0.70866141732283472" top="0" bottom="0.74803149606299213" header="0.31496062992125984" footer="0.31496062992125984"/>
  <pageSetup paperSize="9" orientation="portrait" r:id="rId1"/>
  <headerFooter alignWithMargins="0"/>
  <rowBreaks count="7" manualBreakCount="7">
    <brk id="155" max="16383" man="1"/>
    <brk id="206" max="16383" man="1"/>
    <brk id="257" max="16383" man="1"/>
    <brk id="308" max="16383" man="1"/>
    <brk id="359" max="16383" man="1"/>
    <brk id="410" max="16383" man="1"/>
    <brk id="461" max="16383" man="1"/>
  </rowBreaks>
  <colBreaks count="1" manualBreakCount="1">
    <brk id="65" max="1048575" man="1"/>
  </colBreaks>
  <ignoredErrors>
    <ignoredError sqref="R28:BC30 L39:BC42 R31:AD36 AU31:BC31 AU32:BC36 AV23:BD23 AU24:BC24 AC24:AD24 R23 AC25:BC27 L37:BC37 L38:AJ38 AK38:BC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26"/>
  <sheetViews>
    <sheetView topLeftCell="A550" workbookViewId="0">
      <selection activeCell="L23" sqref="L23"/>
    </sheetView>
  </sheetViews>
  <sheetFormatPr baseColWidth="10" defaultColWidth="9" defaultRowHeight="14"/>
  <cols>
    <col min="2" max="2" width="13.19921875" style="1" bestFit="1" customWidth="1"/>
    <col min="3" max="3" width="10.796875" style="1" bestFit="1" customWidth="1"/>
    <col min="4" max="4" width="23.3984375" style="1" bestFit="1" customWidth="1"/>
    <col min="5" max="5" width="36.19921875" style="1" bestFit="1" customWidth="1"/>
    <col min="7" max="7" width="12" bestFit="1" customWidth="1"/>
    <col min="9" max="10" width="15" customWidth="1"/>
  </cols>
  <sheetData>
    <row r="1" spans="2:10">
      <c r="B1" s="18" t="s">
        <v>462</v>
      </c>
      <c r="C1" s="18" t="s">
        <v>463</v>
      </c>
      <c r="D1" s="18" t="s">
        <v>464</v>
      </c>
      <c r="E1" s="18" t="s">
        <v>465</v>
      </c>
      <c r="F1" s="18" t="s">
        <v>466</v>
      </c>
      <c r="G1" s="18" t="s">
        <v>467</v>
      </c>
    </row>
    <row r="2" spans="2:10">
      <c r="B2" s="19"/>
      <c r="C2" s="20"/>
      <c r="D2" s="19"/>
      <c r="E2" s="19"/>
      <c r="F2" s="21"/>
      <c r="G2" s="21"/>
    </row>
    <row r="3" spans="2:10" ht="15">
      <c r="B3" s="19"/>
      <c r="C3" s="20">
        <v>363</v>
      </c>
      <c r="D3" s="19" t="s">
        <v>856</v>
      </c>
      <c r="E3" s="19"/>
      <c r="F3" s="21"/>
      <c r="G3" s="21"/>
    </row>
    <row r="4" spans="2:10" ht="15">
      <c r="B4" s="19" t="s">
        <v>703</v>
      </c>
      <c r="C4" s="20">
        <v>197</v>
      </c>
      <c r="D4" s="19" t="s">
        <v>704</v>
      </c>
      <c r="E4" s="19" t="s">
        <v>705</v>
      </c>
      <c r="F4" s="21" t="s">
        <v>508</v>
      </c>
      <c r="G4" s="21"/>
      <c r="I4" s="28"/>
      <c r="J4" s="28"/>
    </row>
    <row r="5" spans="2:10" ht="15">
      <c r="B5" s="19" t="s">
        <v>703</v>
      </c>
      <c r="C5" s="20">
        <v>430</v>
      </c>
      <c r="D5" s="19" t="s">
        <v>726</v>
      </c>
      <c r="E5" s="19" t="s">
        <v>705</v>
      </c>
      <c r="F5" s="21"/>
      <c r="G5" s="21"/>
      <c r="I5" s="28"/>
      <c r="J5" s="28"/>
    </row>
    <row r="6" spans="2:10" ht="15">
      <c r="B6" s="19" t="s">
        <v>703</v>
      </c>
      <c r="C6" s="20">
        <v>512</v>
      </c>
      <c r="D6" s="19" t="s">
        <v>758</v>
      </c>
      <c r="E6" s="19" t="s">
        <v>759</v>
      </c>
      <c r="F6" s="21" t="s">
        <v>508</v>
      </c>
      <c r="G6" s="21"/>
      <c r="I6" s="28">
        <v>1491</v>
      </c>
      <c r="J6" s="28" t="s">
        <v>949</v>
      </c>
    </row>
    <row r="7" spans="2:10" ht="15">
      <c r="B7" s="19" t="s">
        <v>703</v>
      </c>
      <c r="C7" s="20">
        <v>808</v>
      </c>
      <c r="D7" s="19" t="s">
        <v>642</v>
      </c>
      <c r="E7" s="19" t="s">
        <v>643</v>
      </c>
      <c r="F7" s="21"/>
      <c r="G7" s="21"/>
      <c r="I7" s="28">
        <v>1969</v>
      </c>
      <c r="J7" s="28" t="s">
        <v>931</v>
      </c>
    </row>
    <row r="8" spans="2:10" ht="15">
      <c r="B8" s="19" t="s">
        <v>703</v>
      </c>
      <c r="C8" s="20">
        <v>951</v>
      </c>
      <c r="D8" s="19" t="s">
        <v>64</v>
      </c>
      <c r="E8" s="19" t="s">
        <v>65</v>
      </c>
      <c r="F8" s="21" t="s">
        <v>508</v>
      </c>
      <c r="G8" s="21"/>
      <c r="I8" s="28">
        <v>26012</v>
      </c>
      <c r="J8" s="28" t="s">
        <v>857</v>
      </c>
    </row>
    <row r="9" spans="2:10" ht="15">
      <c r="B9" s="19" t="s">
        <v>703</v>
      </c>
      <c r="C9" s="20">
        <v>1088</v>
      </c>
      <c r="D9" s="19" t="s">
        <v>280</v>
      </c>
      <c r="E9" s="19" t="s">
        <v>281</v>
      </c>
      <c r="F9" s="21"/>
      <c r="G9" s="21"/>
      <c r="I9" s="28">
        <v>26037</v>
      </c>
      <c r="J9" s="28" t="s">
        <v>655</v>
      </c>
    </row>
    <row r="10" spans="2:10" ht="15">
      <c r="B10" s="19" t="s">
        <v>703</v>
      </c>
      <c r="C10" s="20">
        <v>1120</v>
      </c>
      <c r="D10" s="19" t="s">
        <v>858</v>
      </c>
      <c r="E10" s="19" t="s">
        <v>303</v>
      </c>
      <c r="F10" s="21" t="s">
        <v>508</v>
      </c>
      <c r="G10" s="21"/>
      <c r="I10" s="28">
        <v>26038</v>
      </c>
      <c r="J10" s="28" t="s">
        <v>936</v>
      </c>
    </row>
    <row r="11" spans="2:10" ht="15">
      <c r="B11" s="19" t="s">
        <v>703</v>
      </c>
      <c r="C11" s="20">
        <v>1182</v>
      </c>
      <c r="D11" s="19" t="s">
        <v>98</v>
      </c>
      <c r="E11" s="19" t="s">
        <v>617</v>
      </c>
      <c r="F11" s="21"/>
      <c r="G11" s="21"/>
      <c r="I11" s="28">
        <v>26040</v>
      </c>
      <c r="J11" s="28" t="s">
        <v>920</v>
      </c>
    </row>
    <row r="12" spans="2:10" ht="15">
      <c r="B12" s="19" t="s">
        <v>703</v>
      </c>
      <c r="C12" s="20">
        <v>1223</v>
      </c>
      <c r="D12" s="19" t="s">
        <v>155</v>
      </c>
      <c r="E12" s="19" t="s">
        <v>156</v>
      </c>
      <c r="F12" s="21"/>
      <c r="G12" s="21"/>
      <c r="I12" s="28">
        <v>26042</v>
      </c>
      <c r="J12" s="28" t="s">
        <v>908</v>
      </c>
    </row>
    <row r="13" spans="2:10" ht="15">
      <c r="B13" s="19" t="s">
        <v>703</v>
      </c>
      <c r="C13" s="20">
        <v>1296</v>
      </c>
      <c r="D13" s="19" t="s">
        <v>387</v>
      </c>
      <c r="E13" s="19" t="s">
        <v>388</v>
      </c>
      <c r="F13" s="21"/>
      <c r="G13" s="21"/>
      <c r="I13" s="28">
        <v>26044</v>
      </c>
      <c r="J13" s="28" t="s">
        <v>911</v>
      </c>
    </row>
    <row r="14" spans="2:10" ht="15">
      <c r="B14" s="19" t="s">
        <v>703</v>
      </c>
      <c r="C14" s="20">
        <v>1497</v>
      </c>
      <c r="D14" s="19" t="s">
        <v>336</v>
      </c>
      <c r="E14" s="19" t="s">
        <v>303</v>
      </c>
      <c r="F14" s="21"/>
      <c r="G14" s="21"/>
      <c r="I14" s="28">
        <v>26047</v>
      </c>
      <c r="J14" s="28" t="s">
        <v>921</v>
      </c>
    </row>
    <row r="15" spans="2:10" ht="15">
      <c r="B15" s="19" t="s">
        <v>703</v>
      </c>
      <c r="C15" s="20">
        <v>1509</v>
      </c>
      <c r="D15" s="19" t="s">
        <v>848</v>
      </c>
      <c r="E15" s="19" t="s">
        <v>705</v>
      </c>
      <c r="F15" s="21"/>
      <c r="G15" s="21"/>
      <c r="I15" s="28">
        <v>26049</v>
      </c>
      <c r="J15" s="28" t="s">
        <v>935</v>
      </c>
    </row>
    <row r="16" spans="2:10" ht="15">
      <c r="B16" s="19" t="s">
        <v>703</v>
      </c>
      <c r="C16" s="20">
        <v>196</v>
      </c>
      <c r="D16" s="19" t="s">
        <v>859</v>
      </c>
      <c r="E16" s="19"/>
      <c r="F16" s="21"/>
      <c r="G16" s="21"/>
      <c r="I16" s="28">
        <v>26050</v>
      </c>
      <c r="J16" s="28" t="s">
        <v>906</v>
      </c>
    </row>
    <row r="17" spans="2:10" ht="15">
      <c r="B17" s="19" t="s">
        <v>703</v>
      </c>
      <c r="C17" s="20">
        <v>126</v>
      </c>
      <c r="D17" s="19" t="s">
        <v>860</v>
      </c>
      <c r="E17" s="19"/>
      <c r="F17" s="21"/>
      <c r="G17" s="21"/>
      <c r="I17" s="28">
        <v>26053</v>
      </c>
      <c r="J17" s="28" t="s">
        <v>924</v>
      </c>
    </row>
    <row r="18" spans="2:10" ht="15">
      <c r="B18" s="19"/>
      <c r="C18" s="20" t="s">
        <v>934</v>
      </c>
      <c r="D18" s="19" t="s">
        <v>933</v>
      </c>
      <c r="E18" s="19"/>
      <c r="F18" s="21"/>
      <c r="G18" s="21"/>
      <c r="I18" s="28">
        <v>26054</v>
      </c>
      <c r="J18" s="28" t="s">
        <v>925</v>
      </c>
    </row>
    <row r="19" spans="2:10" ht="15">
      <c r="B19" s="19"/>
      <c r="C19" s="20">
        <v>1245</v>
      </c>
      <c r="D19" s="19" t="s">
        <v>861</v>
      </c>
      <c r="E19" s="19" t="s">
        <v>862</v>
      </c>
      <c r="F19" s="21"/>
      <c r="G19" s="21"/>
      <c r="I19" s="28">
        <v>26055</v>
      </c>
      <c r="J19" s="28" t="s">
        <v>930</v>
      </c>
    </row>
    <row r="20" spans="2:10" ht="15">
      <c r="B20" s="19"/>
      <c r="C20" s="20">
        <v>363</v>
      </c>
      <c r="D20" s="19" t="s">
        <v>856</v>
      </c>
      <c r="E20" s="19"/>
      <c r="F20" s="21"/>
      <c r="G20" s="21"/>
      <c r="I20" s="28">
        <v>26056</v>
      </c>
      <c r="J20" s="28" t="s">
        <v>939</v>
      </c>
    </row>
    <row r="21" spans="2:10" ht="15">
      <c r="B21" s="19"/>
      <c r="C21" s="20">
        <v>58</v>
      </c>
      <c r="D21" s="19" t="s">
        <v>863</v>
      </c>
      <c r="E21" s="19"/>
      <c r="F21" s="21"/>
      <c r="G21" s="21"/>
      <c r="I21" s="28">
        <v>26059</v>
      </c>
      <c r="J21" s="28" t="s">
        <v>937</v>
      </c>
    </row>
    <row r="22" spans="2:10" ht="15">
      <c r="B22" s="19"/>
      <c r="C22" s="20">
        <v>1426</v>
      </c>
      <c r="D22" s="19" t="s">
        <v>203</v>
      </c>
      <c r="E22" s="19"/>
      <c r="F22" s="21"/>
      <c r="G22" s="21"/>
      <c r="I22" s="28">
        <v>26060</v>
      </c>
      <c r="J22" s="28" t="s">
        <v>945</v>
      </c>
    </row>
    <row r="23" spans="2:10" ht="15">
      <c r="B23" s="19"/>
      <c r="C23" s="20">
        <v>589</v>
      </c>
      <c r="D23" s="19" t="s">
        <v>864</v>
      </c>
      <c r="E23" s="19"/>
      <c r="F23" s="21"/>
      <c r="G23" s="21"/>
      <c r="I23" s="28">
        <v>26061</v>
      </c>
      <c r="J23" s="28" t="s">
        <v>947</v>
      </c>
    </row>
    <row r="24" spans="2:10" ht="15">
      <c r="B24" s="19"/>
      <c r="C24" s="20">
        <v>606</v>
      </c>
      <c r="D24" s="19" t="s">
        <v>821</v>
      </c>
      <c r="E24" s="19"/>
      <c r="F24" s="21"/>
      <c r="G24" s="21"/>
      <c r="I24" s="28">
        <v>26062</v>
      </c>
      <c r="J24" s="28" t="s">
        <v>952</v>
      </c>
    </row>
    <row r="25" spans="2:10" ht="15">
      <c r="B25" s="19"/>
      <c r="C25" s="20">
        <v>1068</v>
      </c>
      <c r="D25" s="19" t="s">
        <v>865</v>
      </c>
      <c r="E25" s="19"/>
      <c r="F25" s="21"/>
      <c r="G25" s="21"/>
      <c r="I25" s="28">
        <v>26063</v>
      </c>
      <c r="J25" s="28" t="s">
        <v>950</v>
      </c>
    </row>
    <row r="26" spans="2:10" ht="15">
      <c r="B26" s="19"/>
      <c r="C26" s="20">
        <v>547</v>
      </c>
      <c r="D26" s="19" t="s">
        <v>235</v>
      </c>
      <c r="E26" s="19"/>
      <c r="F26" s="21"/>
      <c r="G26" s="21"/>
      <c r="I26" s="28">
        <v>26064</v>
      </c>
      <c r="J26" s="28" t="s">
        <v>951</v>
      </c>
    </row>
    <row r="27" spans="2:10" ht="15">
      <c r="B27" s="19"/>
      <c r="C27" s="20">
        <v>664</v>
      </c>
      <c r="D27" s="19" t="s">
        <v>866</v>
      </c>
      <c r="E27" s="19"/>
      <c r="F27" s="21"/>
      <c r="G27" s="21"/>
      <c r="I27" s="28"/>
      <c r="J27" s="28"/>
    </row>
    <row r="28" spans="2:10">
      <c r="B28" s="19"/>
      <c r="C28" s="20"/>
      <c r="D28" s="19"/>
      <c r="E28" s="19"/>
      <c r="F28" s="21"/>
      <c r="G28" s="21"/>
      <c r="I28" s="28"/>
      <c r="J28" s="28"/>
    </row>
    <row r="29" spans="2:10" ht="15">
      <c r="B29" s="19"/>
      <c r="C29" s="20">
        <v>328</v>
      </c>
      <c r="D29" s="19" t="s">
        <v>867</v>
      </c>
      <c r="E29" s="19"/>
      <c r="F29" s="21"/>
      <c r="G29" s="21"/>
      <c r="I29" s="28"/>
      <c r="J29" s="28"/>
    </row>
    <row r="30" spans="2:10" ht="15">
      <c r="B30" s="19"/>
      <c r="C30" s="20">
        <v>335</v>
      </c>
      <c r="D30" s="19" t="s">
        <v>868</v>
      </c>
      <c r="E30" s="19"/>
      <c r="F30" s="21"/>
      <c r="G30" s="21"/>
    </row>
    <row r="31" spans="2:10" ht="15">
      <c r="B31" s="19"/>
      <c r="C31" s="20">
        <v>767</v>
      </c>
      <c r="D31" s="19" t="s">
        <v>869</v>
      </c>
      <c r="E31" s="19"/>
      <c r="F31" s="21"/>
      <c r="G31" s="21"/>
    </row>
    <row r="32" spans="2:10" ht="15">
      <c r="B32" s="19"/>
      <c r="C32" s="20">
        <v>1227</v>
      </c>
      <c r="D32" s="19" t="s">
        <v>649</v>
      </c>
      <c r="E32" s="19"/>
      <c r="F32" s="21"/>
      <c r="G32" s="21"/>
    </row>
    <row r="33" spans="2:7" ht="15">
      <c r="B33" s="19"/>
      <c r="C33" s="20">
        <v>223</v>
      </c>
      <c r="D33" s="19" t="s">
        <v>870</v>
      </c>
      <c r="E33" s="19"/>
      <c r="F33" s="21"/>
      <c r="G33" s="21"/>
    </row>
    <row r="34" spans="2:7" ht="15">
      <c r="B34" s="19"/>
      <c r="C34" s="20">
        <v>1969</v>
      </c>
      <c r="D34" s="19" t="s">
        <v>932</v>
      </c>
      <c r="E34" s="19"/>
      <c r="F34" s="21"/>
      <c r="G34" s="21"/>
    </row>
    <row r="35" spans="2:7" ht="15">
      <c r="B35" s="19"/>
      <c r="C35" s="20">
        <v>1042</v>
      </c>
      <c r="D35" s="19" t="s">
        <v>871</v>
      </c>
      <c r="E35" s="19"/>
      <c r="F35" s="21"/>
      <c r="G35" s="21"/>
    </row>
    <row r="36" spans="2:7" ht="15">
      <c r="B36" s="19"/>
      <c r="C36" s="20">
        <v>1530</v>
      </c>
      <c r="D36" s="19" t="s">
        <v>872</v>
      </c>
      <c r="E36" s="19"/>
      <c r="F36" s="21"/>
      <c r="G36" s="21"/>
    </row>
    <row r="37" spans="2:7" ht="15">
      <c r="B37" s="19"/>
      <c r="C37" s="20">
        <v>1175</v>
      </c>
      <c r="D37" s="19" t="s">
        <v>873</v>
      </c>
      <c r="E37" s="19"/>
      <c r="F37" s="21"/>
      <c r="G37" s="21"/>
    </row>
    <row r="38" spans="2:7" ht="15">
      <c r="B38" s="19"/>
      <c r="C38" s="20">
        <v>982</v>
      </c>
      <c r="D38" s="19" t="s">
        <v>874</v>
      </c>
      <c r="E38" s="19"/>
      <c r="F38" s="21"/>
      <c r="G38" s="21"/>
    </row>
    <row r="39" spans="2:7" ht="15">
      <c r="B39" s="19"/>
      <c r="C39" s="20">
        <v>1755</v>
      </c>
      <c r="D39" s="19" t="s">
        <v>656</v>
      </c>
      <c r="E39" s="19"/>
      <c r="F39" s="21"/>
      <c r="G39" s="21"/>
    </row>
    <row r="40" spans="2:7" ht="15">
      <c r="B40" s="19"/>
      <c r="C40" s="20">
        <v>1174</v>
      </c>
      <c r="D40" s="19" t="s">
        <v>875</v>
      </c>
      <c r="E40" s="19" t="s">
        <v>876</v>
      </c>
      <c r="F40" s="21"/>
      <c r="G40" s="21"/>
    </row>
    <row r="41" spans="2:7" ht="15">
      <c r="B41" s="19"/>
      <c r="C41" s="20">
        <v>1696</v>
      </c>
      <c r="D41" s="19" t="s">
        <v>926</v>
      </c>
      <c r="E41" s="19"/>
      <c r="F41" s="21"/>
      <c r="G41" s="21"/>
    </row>
    <row r="42" spans="2:7" ht="15">
      <c r="B42" s="19"/>
      <c r="C42" s="20">
        <v>1752</v>
      </c>
      <c r="D42" s="19" t="s">
        <v>877</v>
      </c>
      <c r="E42" s="19"/>
      <c r="F42" s="21"/>
      <c r="G42" s="21"/>
    </row>
    <row r="43" spans="2:7" ht="15">
      <c r="B43" s="19"/>
      <c r="C43" s="20">
        <v>1753</v>
      </c>
      <c r="D43" s="19" t="s">
        <v>270</v>
      </c>
      <c r="E43" s="19"/>
      <c r="F43" s="21"/>
      <c r="G43" s="21"/>
    </row>
    <row r="44" spans="2:7" ht="15">
      <c r="B44" s="19"/>
      <c r="C44" s="20">
        <v>588</v>
      </c>
      <c r="D44" s="19" t="s">
        <v>878</v>
      </c>
      <c r="E44" s="19"/>
      <c r="F44" s="21"/>
      <c r="G44" s="21"/>
    </row>
    <row r="45" spans="2:7" ht="15">
      <c r="B45" s="19"/>
      <c r="C45" s="20">
        <v>1491</v>
      </c>
      <c r="D45" s="19" t="s">
        <v>648</v>
      </c>
      <c r="E45" s="19"/>
      <c r="F45" s="21"/>
      <c r="G45" s="21"/>
    </row>
    <row r="46" spans="2:7" ht="15">
      <c r="B46" s="19"/>
      <c r="C46" s="20">
        <v>1053</v>
      </c>
      <c r="D46" s="19" t="s">
        <v>353</v>
      </c>
      <c r="E46" s="19"/>
      <c r="F46" s="21"/>
      <c r="G46" s="21"/>
    </row>
    <row r="47" spans="2:7" ht="15">
      <c r="B47" s="19"/>
      <c r="C47" s="20">
        <v>770</v>
      </c>
      <c r="D47" s="19" t="s">
        <v>879</v>
      </c>
      <c r="E47" s="19"/>
      <c r="F47" s="21"/>
      <c r="G47" s="21"/>
    </row>
    <row r="48" spans="2:7" ht="15">
      <c r="B48" s="19"/>
      <c r="C48" s="20">
        <v>1782</v>
      </c>
      <c r="D48" s="19" t="s">
        <v>880</v>
      </c>
      <c r="E48" s="19"/>
      <c r="F48" s="21"/>
      <c r="G48" s="21"/>
    </row>
    <row r="49" spans="2:7" ht="15">
      <c r="B49" s="19"/>
      <c r="C49" s="20" t="s">
        <v>938</v>
      </c>
      <c r="D49" s="19" t="s">
        <v>881</v>
      </c>
      <c r="E49" s="19" t="s">
        <v>882</v>
      </c>
      <c r="F49" s="21"/>
      <c r="G49" s="21"/>
    </row>
    <row r="50" spans="2:7" ht="15">
      <c r="B50" s="19"/>
      <c r="C50" s="20">
        <v>1296</v>
      </c>
      <c r="D50" s="19" t="s">
        <v>922</v>
      </c>
      <c r="E50" s="19"/>
      <c r="F50" s="21"/>
      <c r="G50" s="21"/>
    </row>
    <row r="51" spans="2:7" ht="15">
      <c r="B51" s="19"/>
      <c r="C51" s="20">
        <v>1769</v>
      </c>
      <c r="D51" s="19" t="s">
        <v>883</v>
      </c>
      <c r="E51" s="19"/>
      <c r="F51" s="21"/>
      <c r="G51" s="21"/>
    </row>
    <row r="52" spans="2:7" ht="15">
      <c r="B52" s="19"/>
      <c r="C52" s="20">
        <v>1159</v>
      </c>
      <c r="D52" s="19" t="s">
        <v>884</v>
      </c>
      <c r="E52" s="19"/>
      <c r="F52" s="21"/>
      <c r="G52" s="21"/>
    </row>
    <row r="53" spans="2:7" ht="15">
      <c r="B53" s="19"/>
      <c r="C53" s="20">
        <v>1158</v>
      </c>
      <c r="D53" s="19" t="s">
        <v>885</v>
      </c>
      <c r="E53" s="19"/>
      <c r="F53" s="21"/>
      <c r="G53" s="21"/>
    </row>
    <row r="54" spans="2:7" ht="15">
      <c r="B54" s="19"/>
      <c r="C54" s="20">
        <v>1787</v>
      </c>
      <c r="D54" s="19" t="s">
        <v>886</v>
      </c>
      <c r="E54" s="19"/>
      <c r="F54" s="21"/>
      <c r="G54" s="21"/>
    </row>
    <row r="55" spans="2:7" ht="15">
      <c r="B55" s="19"/>
      <c r="C55" s="20">
        <v>1309</v>
      </c>
      <c r="D55" s="19" t="s">
        <v>927</v>
      </c>
      <c r="E55" s="19"/>
      <c r="F55" s="21"/>
      <c r="G55" s="21"/>
    </row>
    <row r="56" spans="2:7" ht="15">
      <c r="B56" s="19"/>
      <c r="C56" s="20">
        <v>1127</v>
      </c>
      <c r="D56" s="19" t="s">
        <v>887</v>
      </c>
      <c r="E56" s="19"/>
      <c r="F56" s="21"/>
      <c r="G56" s="21"/>
    </row>
    <row r="57" spans="2:7" ht="15">
      <c r="B57" s="19"/>
      <c r="C57" s="20">
        <v>516</v>
      </c>
      <c r="D57" s="19" t="s">
        <v>589</v>
      </c>
      <c r="E57" s="19"/>
      <c r="F57" s="21"/>
      <c r="G57" s="21"/>
    </row>
    <row r="58" spans="2:7" ht="15">
      <c r="B58" s="19"/>
      <c r="C58" s="20">
        <v>1532</v>
      </c>
      <c r="D58" s="19" t="s">
        <v>888</v>
      </c>
      <c r="E58" s="19"/>
      <c r="F58" s="21"/>
      <c r="G58" s="21"/>
    </row>
    <row r="59" spans="2:7" ht="15">
      <c r="B59" s="19"/>
      <c r="C59" s="20">
        <v>1540</v>
      </c>
      <c r="D59" s="19" t="s">
        <v>889</v>
      </c>
      <c r="E59" s="19"/>
      <c r="F59" s="21"/>
      <c r="G59" s="21"/>
    </row>
    <row r="60" spans="2:7" ht="15">
      <c r="B60" s="19"/>
      <c r="C60" s="20">
        <v>1490</v>
      </c>
      <c r="D60" s="19" t="s">
        <v>890</v>
      </c>
      <c r="E60" s="19"/>
      <c r="F60" s="21"/>
      <c r="G60" s="21"/>
    </row>
    <row r="61" spans="2:7" ht="15">
      <c r="B61" s="19"/>
      <c r="C61" s="20">
        <v>1489</v>
      </c>
      <c r="D61" s="19" t="s">
        <v>694</v>
      </c>
      <c r="E61" s="19"/>
      <c r="F61" s="21"/>
      <c r="G61" s="21"/>
    </row>
    <row r="62" spans="2:7" ht="15">
      <c r="B62" s="19"/>
      <c r="C62" s="20">
        <v>1790</v>
      </c>
      <c r="D62" s="19" t="s">
        <v>232</v>
      </c>
      <c r="E62" s="19"/>
      <c r="F62" s="21"/>
      <c r="G62" s="21"/>
    </row>
    <row r="63" spans="2:7" ht="15">
      <c r="B63" s="19"/>
      <c r="C63" s="20">
        <v>1931</v>
      </c>
      <c r="D63" s="19" t="s">
        <v>946</v>
      </c>
      <c r="E63" s="19"/>
      <c r="F63" s="21"/>
      <c r="G63" s="21"/>
    </row>
    <row r="64" spans="2:7" ht="15">
      <c r="B64" s="19"/>
      <c r="C64" s="20">
        <v>1336</v>
      </c>
      <c r="D64" s="19" t="s">
        <v>891</v>
      </c>
      <c r="E64" s="19"/>
      <c r="F64" s="21"/>
      <c r="G64" s="21"/>
    </row>
    <row r="65" spans="2:7" ht="15">
      <c r="B65" s="19"/>
      <c r="C65" s="29">
        <v>0</v>
      </c>
      <c r="D65" s="19" t="s">
        <v>892</v>
      </c>
      <c r="E65" s="19"/>
      <c r="F65" s="21"/>
      <c r="G65" s="21"/>
    </row>
    <row r="66" spans="2:7" ht="15">
      <c r="B66" s="19"/>
      <c r="C66" s="29">
        <v>1539</v>
      </c>
      <c r="D66" s="19" t="s">
        <v>912</v>
      </c>
      <c r="E66" s="19"/>
      <c r="F66" s="21"/>
      <c r="G66" s="21"/>
    </row>
    <row r="67" spans="2:7" ht="15">
      <c r="B67" s="19"/>
      <c r="C67" s="29">
        <v>1855</v>
      </c>
      <c r="D67" s="19" t="s">
        <v>928</v>
      </c>
      <c r="E67" s="19"/>
      <c r="F67" s="21"/>
      <c r="G67" s="21"/>
    </row>
    <row r="68" spans="2:7" ht="15">
      <c r="B68" s="19"/>
      <c r="C68" s="29">
        <v>1838</v>
      </c>
      <c r="D68" s="19" t="s">
        <v>854</v>
      </c>
      <c r="E68" s="19"/>
      <c r="F68" s="21"/>
      <c r="G68" s="21"/>
    </row>
    <row r="69" spans="2:7" ht="15">
      <c r="B69" s="19"/>
      <c r="C69" s="20">
        <v>1832</v>
      </c>
      <c r="D69" s="19" t="s">
        <v>234</v>
      </c>
      <c r="E69" s="19"/>
      <c r="F69" s="21"/>
      <c r="G69" s="21"/>
    </row>
    <row r="70" spans="2:7" ht="15">
      <c r="B70" s="19"/>
      <c r="C70" s="20">
        <v>1756</v>
      </c>
      <c r="D70" s="19" t="s">
        <v>893</v>
      </c>
      <c r="E70" s="19"/>
      <c r="F70" s="21"/>
      <c r="G70" s="21"/>
    </row>
    <row r="71" spans="2:7" ht="15">
      <c r="B71" s="19"/>
      <c r="C71" s="20">
        <v>985</v>
      </c>
      <c r="D71" s="19" t="s">
        <v>894</v>
      </c>
      <c r="E71" s="19"/>
      <c r="F71" s="21"/>
      <c r="G71" s="21"/>
    </row>
    <row r="72" spans="2:7" ht="15">
      <c r="B72" s="19"/>
      <c r="C72" s="20">
        <v>1838</v>
      </c>
      <c r="D72" s="19" t="s">
        <v>854</v>
      </c>
      <c r="E72" s="19"/>
      <c r="F72" s="21"/>
      <c r="G72" s="21"/>
    </row>
    <row r="73" spans="2:7" ht="15">
      <c r="B73" s="19"/>
      <c r="C73" s="20">
        <v>1588</v>
      </c>
      <c r="D73" s="80" t="s">
        <v>909</v>
      </c>
      <c r="E73" s="19"/>
      <c r="F73" s="21"/>
      <c r="G73" s="21"/>
    </row>
    <row r="74" spans="2:7" ht="15">
      <c r="B74" s="19"/>
      <c r="C74" s="20">
        <v>988</v>
      </c>
      <c r="D74" s="19" t="s">
        <v>902</v>
      </c>
      <c r="E74" s="19"/>
      <c r="F74" s="21"/>
      <c r="G74" s="21"/>
    </row>
    <row r="75" spans="2:7" ht="15">
      <c r="B75" s="19"/>
      <c r="C75" s="20">
        <v>1835</v>
      </c>
      <c r="D75" s="19" t="s">
        <v>905</v>
      </c>
      <c r="E75" s="19"/>
      <c r="F75" s="21"/>
      <c r="G75" s="21"/>
    </row>
    <row r="76" spans="2:7" ht="15">
      <c r="B76" s="19"/>
      <c r="C76" s="20">
        <v>1718</v>
      </c>
      <c r="D76" s="19" t="s">
        <v>904</v>
      </c>
      <c r="E76" s="19"/>
      <c r="F76" s="21"/>
      <c r="G76" s="21"/>
    </row>
    <row r="77" spans="2:7" ht="15">
      <c r="B77" s="19"/>
      <c r="C77" s="20">
        <v>1833</v>
      </c>
      <c r="D77" s="19" t="s">
        <v>114</v>
      </c>
      <c r="E77" s="19"/>
      <c r="F77" s="21"/>
      <c r="G77" s="21"/>
    </row>
    <row r="78" spans="2:7" ht="15">
      <c r="B78" s="19"/>
      <c r="C78" s="20">
        <v>1582</v>
      </c>
      <c r="D78" s="19" t="s">
        <v>929</v>
      </c>
      <c r="E78" s="19"/>
      <c r="F78" s="21"/>
      <c r="G78" s="21"/>
    </row>
    <row r="79" spans="2:7" ht="15">
      <c r="B79" s="19"/>
      <c r="C79" s="20">
        <v>1556</v>
      </c>
      <c r="D79" s="19" t="s">
        <v>895</v>
      </c>
      <c r="E79" s="19"/>
      <c r="F79" s="21"/>
      <c r="G79" s="21"/>
    </row>
    <row r="80" spans="2:7" ht="15">
      <c r="B80" s="19"/>
      <c r="C80" s="20">
        <v>112</v>
      </c>
      <c r="D80" s="19" t="s">
        <v>565</v>
      </c>
      <c r="E80" s="19" t="s">
        <v>566</v>
      </c>
      <c r="F80" s="21"/>
      <c r="G80" s="21"/>
    </row>
    <row r="81" spans="2:7" ht="15">
      <c r="B81" s="19"/>
      <c r="C81" s="20">
        <v>114</v>
      </c>
      <c r="D81" s="19" t="s">
        <v>567</v>
      </c>
      <c r="E81" s="19" t="s">
        <v>568</v>
      </c>
      <c r="F81" s="21" t="s">
        <v>508</v>
      </c>
      <c r="G81" s="21"/>
    </row>
    <row r="82" spans="2:7" ht="15">
      <c r="B82" s="19"/>
      <c r="C82" s="20">
        <v>133</v>
      </c>
      <c r="D82" s="19" t="s">
        <v>572</v>
      </c>
      <c r="E82" s="19" t="s">
        <v>573</v>
      </c>
      <c r="F82" s="21"/>
      <c r="G82" s="21"/>
    </row>
    <row r="83" spans="2:7" ht="15">
      <c r="B83" s="19" t="s">
        <v>564</v>
      </c>
      <c r="C83" s="20">
        <v>134</v>
      </c>
      <c r="D83" s="19" t="s">
        <v>574</v>
      </c>
      <c r="E83" s="19" t="s">
        <v>575</v>
      </c>
      <c r="F83" s="21"/>
      <c r="G83" s="21"/>
    </row>
    <row r="84" spans="2:7" ht="15">
      <c r="B84" s="19" t="s">
        <v>564</v>
      </c>
      <c r="C84" s="20">
        <v>241</v>
      </c>
      <c r="D84" s="19" t="s">
        <v>667</v>
      </c>
      <c r="E84" s="19" t="s">
        <v>668</v>
      </c>
      <c r="F84" s="21" t="s">
        <v>508</v>
      </c>
      <c r="G84" s="21"/>
    </row>
    <row r="85" spans="2:7" ht="15">
      <c r="B85" s="19" t="s">
        <v>564</v>
      </c>
      <c r="C85" s="20">
        <v>316</v>
      </c>
      <c r="D85" s="19" t="s">
        <v>249</v>
      </c>
      <c r="E85" s="19" t="s">
        <v>250</v>
      </c>
      <c r="F85" s="21" t="s">
        <v>508</v>
      </c>
      <c r="G85" s="21"/>
    </row>
    <row r="86" spans="2:7" ht="15">
      <c r="B86" s="19" t="s">
        <v>564</v>
      </c>
      <c r="C86" s="20">
        <v>454</v>
      </c>
      <c r="D86" s="19" t="s">
        <v>731</v>
      </c>
      <c r="E86" s="19" t="s">
        <v>732</v>
      </c>
      <c r="F86" s="21"/>
      <c r="G86" s="21"/>
    </row>
    <row r="87" spans="2:7" ht="15">
      <c r="B87" s="19" t="s">
        <v>564</v>
      </c>
      <c r="C87" s="20">
        <v>477</v>
      </c>
      <c r="D87" s="19" t="s">
        <v>738</v>
      </c>
      <c r="E87" s="19" t="s">
        <v>739</v>
      </c>
      <c r="F87" s="21" t="s">
        <v>508</v>
      </c>
      <c r="G87" s="21"/>
    </row>
    <row r="88" spans="2:7" ht="15">
      <c r="B88" s="19" t="s">
        <v>564</v>
      </c>
      <c r="C88" s="20">
        <v>556</v>
      </c>
      <c r="D88" s="19" t="s">
        <v>778</v>
      </c>
      <c r="E88" s="19" t="s">
        <v>779</v>
      </c>
      <c r="F88" s="21" t="s">
        <v>508</v>
      </c>
      <c r="G88" s="21"/>
    </row>
    <row r="89" spans="2:7" ht="15">
      <c r="B89" s="19" t="s">
        <v>564</v>
      </c>
      <c r="C89" s="20">
        <v>593</v>
      </c>
      <c r="D89" s="19" t="s">
        <v>793</v>
      </c>
      <c r="E89" s="19" t="s">
        <v>794</v>
      </c>
      <c r="F89" s="21" t="s">
        <v>508</v>
      </c>
      <c r="G89" s="21"/>
    </row>
    <row r="90" spans="2:7" ht="15">
      <c r="B90" s="19" t="s">
        <v>564</v>
      </c>
      <c r="C90" s="20">
        <v>696</v>
      </c>
      <c r="D90" s="19" t="s">
        <v>606</v>
      </c>
      <c r="E90" s="19" t="s">
        <v>607</v>
      </c>
      <c r="F90" s="21"/>
      <c r="G90" s="21"/>
    </row>
    <row r="91" spans="2:7" ht="15">
      <c r="B91" s="19" t="s">
        <v>564</v>
      </c>
      <c r="C91" s="20">
        <v>729</v>
      </c>
      <c r="D91" s="19" t="s">
        <v>616</v>
      </c>
      <c r="E91" s="19" t="s">
        <v>617</v>
      </c>
      <c r="F91" s="21"/>
      <c r="G91" s="21"/>
    </row>
    <row r="92" spans="2:7" ht="15">
      <c r="B92" s="19" t="s">
        <v>564</v>
      </c>
      <c r="C92" s="20">
        <v>916</v>
      </c>
      <c r="D92" s="19" t="s">
        <v>39</v>
      </c>
      <c r="E92" s="19" t="s">
        <v>40</v>
      </c>
      <c r="F92" s="21" t="s">
        <v>508</v>
      </c>
      <c r="G92" s="21"/>
    </row>
    <row r="93" spans="2:7" ht="15">
      <c r="B93" s="19" t="s">
        <v>564</v>
      </c>
      <c r="C93" s="20">
        <v>1035</v>
      </c>
      <c r="D93" s="19" t="s">
        <v>91</v>
      </c>
      <c r="E93" s="19" t="s">
        <v>92</v>
      </c>
      <c r="F93" s="21"/>
      <c r="G93" s="21"/>
    </row>
    <row r="94" spans="2:7" ht="15">
      <c r="B94" s="19" t="s">
        <v>564</v>
      </c>
      <c r="C94" s="20">
        <v>1105</v>
      </c>
      <c r="D94" s="19" t="s">
        <v>286</v>
      </c>
      <c r="E94" s="19" t="s">
        <v>287</v>
      </c>
      <c r="F94" s="21"/>
      <c r="G94" s="21"/>
    </row>
    <row r="95" spans="2:7" ht="15">
      <c r="B95" s="19" t="s">
        <v>564</v>
      </c>
      <c r="C95" s="20">
        <v>1161</v>
      </c>
      <c r="D95" s="19" t="s">
        <v>361</v>
      </c>
      <c r="E95" s="19" t="s">
        <v>362</v>
      </c>
      <c r="F95" s="21" t="s">
        <v>508</v>
      </c>
      <c r="G95" s="21"/>
    </row>
    <row r="96" spans="2:7" ht="15">
      <c r="B96" s="19" t="s">
        <v>564</v>
      </c>
      <c r="C96" s="20">
        <v>1199</v>
      </c>
      <c r="D96" s="19" t="s">
        <v>140</v>
      </c>
      <c r="E96" s="19" t="s">
        <v>141</v>
      </c>
      <c r="F96" s="21" t="s">
        <v>508</v>
      </c>
      <c r="G96" s="21"/>
    </row>
    <row r="97" spans="2:7" ht="15">
      <c r="B97" s="19" t="s">
        <v>564</v>
      </c>
      <c r="C97" s="20">
        <v>1231</v>
      </c>
      <c r="D97" s="19" t="s">
        <v>162</v>
      </c>
      <c r="E97" s="19" t="s">
        <v>262</v>
      </c>
      <c r="F97" s="21" t="s">
        <v>508</v>
      </c>
      <c r="G97" s="21"/>
    </row>
    <row r="98" spans="2:7" ht="15">
      <c r="B98" s="19" t="s">
        <v>564</v>
      </c>
      <c r="C98" s="20">
        <v>1256</v>
      </c>
      <c r="D98" s="19" t="s">
        <v>175</v>
      </c>
      <c r="E98" s="19" t="s">
        <v>176</v>
      </c>
      <c r="F98" s="21" t="s">
        <v>508</v>
      </c>
      <c r="G98" s="21" t="s">
        <v>177</v>
      </c>
    </row>
    <row r="99" spans="2:7" ht="15">
      <c r="B99" s="19" t="s">
        <v>564</v>
      </c>
      <c r="C99" s="20">
        <v>1308</v>
      </c>
      <c r="D99" s="19" t="s">
        <v>398</v>
      </c>
      <c r="E99" s="19" t="s">
        <v>573</v>
      </c>
      <c r="F99" s="21"/>
      <c r="G99" s="21"/>
    </row>
    <row r="100" spans="2:7" ht="15">
      <c r="B100" s="19" t="s">
        <v>564</v>
      </c>
      <c r="C100" s="20">
        <v>1327</v>
      </c>
      <c r="D100" s="19" t="s">
        <v>417</v>
      </c>
      <c r="E100" s="19" t="s">
        <v>92</v>
      </c>
      <c r="F100" s="21" t="s">
        <v>508</v>
      </c>
      <c r="G100" s="21"/>
    </row>
    <row r="101" spans="2:7" ht="15">
      <c r="B101" s="19" t="s">
        <v>564</v>
      </c>
      <c r="C101" s="20">
        <v>1362</v>
      </c>
      <c r="D101" s="19" t="s">
        <v>444</v>
      </c>
      <c r="E101" s="19" t="s">
        <v>445</v>
      </c>
      <c r="F101" s="21" t="s">
        <v>508</v>
      </c>
      <c r="G101" s="21" t="s">
        <v>446</v>
      </c>
    </row>
    <row r="102" spans="2:7" ht="15">
      <c r="B102" s="19" t="s">
        <v>564</v>
      </c>
      <c r="C102" s="20">
        <v>1363</v>
      </c>
      <c r="D102" s="19" t="s">
        <v>447</v>
      </c>
      <c r="E102" s="19" t="s">
        <v>40</v>
      </c>
      <c r="F102" s="21" t="s">
        <v>508</v>
      </c>
      <c r="G102" s="21"/>
    </row>
    <row r="103" spans="2:7" ht="15">
      <c r="B103" s="19" t="s">
        <v>564</v>
      </c>
      <c r="C103" s="20">
        <v>1375</v>
      </c>
      <c r="D103" s="19" t="s">
        <v>456</v>
      </c>
      <c r="E103" s="19" t="s">
        <v>92</v>
      </c>
      <c r="F103" s="21"/>
      <c r="G103" s="21"/>
    </row>
    <row r="104" spans="2:7" ht="15">
      <c r="B104" s="19" t="s">
        <v>564</v>
      </c>
      <c r="C104" s="20">
        <v>1446</v>
      </c>
      <c r="D104" s="19" t="s">
        <v>218</v>
      </c>
      <c r="E104" s="19" t="s">
        <v>219</v>
      </c>
      <c r="F104" s="21" t="s">
        <v>508</v>
      </c>
      <c r="G104" s="21"/>
    </row>
    <row r="105" spans="2:7" ht="15">
      <c r="B105" s="19" t="s">
        <v>564</v>
      </c>
      <c r="C105" s="20">
        <v>1475</v>
      </c>
      <c r="D105" s="19" t="s">
        <v>835</v>
      </c>
      <c r="E105" s="19" t="s">
        <v>836</v>
      </c>
      <c r="F105" s="21"/>
      <c r="G105" s="21"/>
    </row>
    <row r="106" spans="2:7" ht="15">
      <c r="B106" s="19" t="s">
        <v>564</v>
      </c>
      <c r="C106" s="20">
        <v>26</v>
      </c>
      <c r="D106" s="19" t="s">
        <v>496</v>
      </c>
      <c r="E106" s="19" t="s">
        <v>497</v>
      </c>
      <c r="F106" s="21"/>
      <c r="G106" s="21"/>
    </row>
    <row r="107" spans="2:7" ht="15">
      <c r="B107" s="19" t="s">
        <v>564</v>
      </c>
      <c r="C107" s="20">
        <v>27</v>
      </c>
      <c r="D107" s="19" t="s">
        <v>498</v>
      </c>
      <c r="E107" s="19" t="s">
        <v>497</v>
      </c>
      <c r="F107" s="21"/>
      <c r="G107" s="21"/>
    </row>
    <row r="108" spans="2:7" ht="15">
      <c r="B108" s="19" t="s">
        <v>564</v>
      </c>
      <c r="C108" s="20">
        <v>768</v>
      </c>
      <c r="D108" s="19" t="s">
        <v>629</v>
      </c>
      <c r="E108" s="19" t="s">
        <v>630</v>
      </c>
      <c r="F108" s="21"/>
      <c r="G108" s="21"/>
    </row>
    <row r="109" spans="2:7" ht="15">
      <c r="B109" s="19" t="s">
        <v>495</v>
      </c>
      <c r="C109" s="20">
        <v>1300</v>
      </c>
      <c r="D109" s="19" t="s">
        <v>391</v>
      </c>
      <c r="E109" s="19" t="s">
        <v>392</v>
      </c>
      <c r="F109" s="21"/>
      <c r="G109" s="21"/>
    </row>
    <row r="110" spans="2:7" ht="15">
      <c r="B110" s="19" t="s">
        <v>495</v>
      </c>
      <c r="C110" s="20">
        <v>1400</v>
      </c>
      <c r="D110" s="19" t="s">
        <v>128</v>
      </c>
      <c r="E110" s="19" t="s">
        <v>129</v>
      </c>
      <c r="F110" s="21"/>
      <c r="G110" s="21"/>
    </row>
    <row r="111" spans="2:7" ht="15">
      <c r="B111" s="19" t="s">
        <v>495</v>
      </c>
      <c r="C111" s="20">
        <v>34</v>
      </c>
      <c r="D111" s="19" t="s">
        <v>506</v>
      </c>
      <c r="E111" s="19" t="s">
        <v>507</v>
      </c>
      <c r="F111" s="21" t="s">
        <v>508</v>
      </c>
      <c r="G111" s="21"/>
    </row>
    <row r="112" spans="2:7" ht="15">
      <c r="B112" s="19" t="s">
        <v>495</v>
      </c>
      <c r="C112" s="20">
        <v>35</v>
      </c>
      <c r="D112" s="19" t="s">
        <v>509</v>
      </c>
      <c r="E112" s="19" t="s">
        <v>510</v>
      </c>
      <c r="F112" s="21"/>
      <c r="G112" s="21" t="s">
        <v>511</v>
      </c>
    </row>
    <row r="113" spans="2:7" ht="15">
      <c r="B113" s="19" t="s">
        <v>495</v>
      </c>
      <c r="C113" s="20">
        <v>804</v>
      </c>
      <c r="D113" s="19" t="s">
        <v>638</v>
      </c>
      <c r="E113" s="19" t="s">
        <v>639</v>
      </c>
      <c r="F113" s="21" t="s">
        <v>508</v>
      </c>
      <c r="G113" s="21"/>
    </row>
    <row r="114" spans="2:7" ht="15">
      <c r="B114" s="19" t="s">
        <v>505</v>
      </c>
      <c r="C114" s="20">
        <v>1125</v>
      </c>
      <c r="D114" s="19" t="s">
        <v>304</v>
      </c>
      <c r="E114" s="19" t="s">
        <v>305</v>
      </c>
      <c r="F114" s="21" t="s">
        <v>508</v>
      </c>
      <c r="G114" s="21"/>
    </row>
    <row r="115" spans="2:7" ht="15">
      <c r="B115" s="19" t="s">
        <v>505</v>
      </c>
      <c r="C115" s="20">
        <v>1304</v>
      </c>
      <c r="D115" s="19" t="s">
        <v>396</v>
      </c>
      <c r="E115" s="19" t="s">
        <v>397</v>
      </c>
      <c r="F115" s="21" t="s">
        <v>508</v>
      </c>
      <c r="G115" s="21"/>
    </row>
    <row r="116" spans="2:7" ht="15">
      <c r="B116" s="19" t="s">
        <v>505</v>
      </c>
      <c r="C116" s="20">
        <v>1487</v>
      </c>
      <c r="D116" s="19" t="s">
        <v>325</v>
      </c>
      <c r="E116" s="19" t="s">
        <v>326</v>
      </c>
      <c r="F116" s="21"/>
      <c r="G116" s="21"/>
    </row>
    <row r="117" spans="2:7" ht="15">
      <c r="B117" s="19" t="s">
        <v>505</v>
      </c>
      <c r="C117" s="20">
        <v>127</v>
      </c>
      <c r="D117" s="19" t="s">
        <v>570</v>
      </c>
      <c r="E117" s="19" t="s">
        <v>571</v>
      </c>
      <c r="F117" s="21"/>
      <c r="G117" s="21"/>
    </row>
    <row r="118" spans="2:7" ht="15">
      <c r="B118" s="19" t="s">
        <v>505</v>
      </c>
      <c r="C118" s="20">
        <v>312</v>
      </c>
      <c r="D118" s="19" t="s">
        <v>244</v>
      </c>
      <c r="E118" s="19" t="s">
        <v>245</v>
      </c>
      <c r="F118" s="21"/>
      <c r="G118" s="21"/>
    </row>
    <row r="119" spans="2:7" ht="15">
      <c r="B119" s="19" t="s">
        <v>505</v>
      </c>
      <c r="C119" s="20">
        <v>374</v>
      </c>
      <c r="D119" s="19" t="s">
        <v>269</v>
      </c>
      <c r="E119" s="19" t="s">
        <v>710</v>
      </c>
      <c r="F119" s="21"/>
      <c r="G119" s="21" t="s">
        <v>711</v>
      </c>
    </row>
    <row r="120" spans="2:7" ht="15">
      <c r="B120" s="19" t="s">
        <v>569</v>
      </c>
      <c r="C120" s="20">
        <v>508</v>
      </c>
      <c r="D120" s="19" t="s">
        <v>754</v>
      </c>
      <c r="E120" s="19"/>
      <c r="F120" s="21"/>
      <c r="G120" s="21"/>
    </row>
    <row r="121" spans="2:7" ht="15">
      <c r="B121" s="19" t="s">
        <v>569</v>
      </c>
      <c r="C121" s="20">
        <v>510</v>
      </c>
      <c r="D121" s="19" t="s">
        <v>755</v>
      </c>
      <c r="E121" s="19" t="s">
        <v>756</v>
      </c>
      <c r="F121" s="21"/>
      <c r="G121" s="21"/>
    </row>
    <row r="122" spans="2:7" ht="15">
      <c r="B122" s="19" t="s">
        <v>569</v>
      </c>
      <c r="C122" s="20">
        <v>511</v>
      </c>
      <c r="D122" s="19" t="s">
        <v>757</v>
      </c>
      <c r="E122" s="19" t="s">
        <v>756</v>
      </c>
      <c r="F122" s="21"/>
      <c r="G122" s="21"/>
    </row>
    <row r="123" spans="2:7" ht="15">
      <c r="B123" s="19" t="s">
        <v>569</v>
      </c>
      <c r="C123" s="20">
        <v>654</v>
      </c>
      <c r="D123" s="19" t="s">
        <v>811</v>
      </c>
      <c r="E123" s="19" t="s">
        <v>812</v>
      </c>
      <c r="F123" s="21"/>
      <c r="G123" s="21" t="s">
        <v>813</v>
      </c>
    </row>
    <row r="124" spans="2:7" ht="15">
      <c r="B124" s="19" t="s">
        <v>569</v>
      </c>
      <c r="C124" s="20">
        <v>910</v>
      </c>
      <c r="D124" s="19" t="s">
        <v>35</v>
      </c>
      <c r="E124" s="19" t="s">
        <v>36</v>
      </c>
      <c r="F124" s="21"/>
      <c r="G124" s="21"/>
    </row>
    <row r="125" spans="2:7" ht="15">
      <c r="B125" s="19" t="s">
        <v>569</v>
      </c>
      <c r="C125" s="20">
        <v>1142</v>
      </c>
      <c r="D125" s="19" t="s">
        <v>310</v>
      </c>
      <c r="E125" s="19"/>
      <c r="F125" s="21" t="s">
        <v>508</v>
      </c>
      <c r="G125" s="21"/>
    </row>
    <row r="126" spans="2:7" ht="15">
      <c r="B126" s="19" t="s">
        <v>569</v>
      </c>
      <c r="C126" s="20">
        <v>1160</v>
      </c>
      <c r="D126" s="19" t="s">
        <v>359</v>
      </c>
      <c r="E126" s="19" t="s">
        <v>360</v>
      </c>
      <c r="F126" s="21"/>
      <c r="G126" s="21"/>
    </row>
    <row r="127" spans="2:7" ht="15">
      <c r="B127" s="19" t="s">
        <v>569</v>
      </c>
      <c r="C127" s="20">
        <v>1271</v>
      </c>
      <c r="D127" s="19" t="s">
        <v>110</v>
      </c>
      <c r="E127" s="19"/>
      <c r="F127" s="21"/>
      <c r="G127" s="21"/>
    </row>
    <row r="128" spans="2:7" ht="15">
      <c r="B128" s="19" t="s">
        <v>569</v>
      </c>
      <c r="C128" s="20">
        <v>1321</v>
      </c>
      <c r="D128" s="19" t="s">
        <v>414</v>
      </c>
      <c r="E128" s="19"/>
      <c r="F128" s="21"/>
      <c r="G128" s="21"/>
    </row>
    <row r="129" spans="2:7" ht="15">
      <c r="B129" s="19" t="s">
        <v>569</v>
      </c>
      <c r="C129" s="20">
        <v>1447</v>
      </c>
      <c r="D129" s="19" t="s">
        <v>220</v>
      </c>
      <c r="E129" s="19"/>
      <c r="F129" s="21" t="s">
        <v>508</v>
      </c>
      <c r="G129" s="21"/>
    </row>
    <row r="130" spans="2:7" ht="15">
      <c r="B130" s="19" t="s">
        <v>569</v>
      </c>
      <c r="C130" s="20">
        <v>1463</v>
      </c>
      <c r="D130" s="19" t="s">
        <v>226</v>
      </c>
      <c r="E130" s="19" t="s">
        <v>822</v>
      </c>
      <c r="F130" s="21"/>
      <c r="G130" s="21"/>
    </row>
    <row r="131" spans="2:7" ht="15">
      <c r="B131" s="19" t="s">
        <v>569</v>
      </c>
      <c r="C131" s="20">
        <v>597</v>
      </c>
      <c r="D131" s="19" t="s">
        <v>796</v>
      </c>
      <c r="E131" s="19" t="s">
        <v>797</v>
      </c>
      <c r="F131" s="21"/>
      <c r="G131" s="21" t="s">
        <v>798</v>
      </c>
    </row>
    <row r="132" spans="2:7" ht="15">
      <c r="B132" s="19" t="s">
        <v>569</v>
      </c>
      <c r="C132" s="20">
        <v>684</v>
      </c>
      <c r="D132" s="19" t="s">
        <v>601</v>
      </c>
      <c r="E132" s="19" t="s">
        <v>602</v>
      </c>
      <c r="F132" s="21" t="s">
        <v>603</v>
      </c>
      <c r="G132" s="21"/>
    </row>
    <row r="133" spans="2:7" ht="15">
      <c r="B133" s="19" t="s">
        <v>569</v>
      </c>
      <c r="C133" s="20">
        <v>708</v>
      </c>
      <c r="D133" s="19" t="s">
        <v>608</v>
      </c>
      <c r="E133" s="19" t="s">
        <v>609</v>
      </c>
      <c r="F133" s="21"/>
      <c r="G133" s="21"/>
    </row>
    <row r="134" spans="2:7" ht="15">
      <c r="B134" s="19" t="s">
        <v>795</v>
      </c>
      <c r="C134" s="20">
        <v>957</v>
      </c>
      <c r="D134" s="19" t="s">
        <v>67</v>
      </c>
      <c r="E134" s="19" t="s">
        <v>68</v>
      </c>
      <c r="F134" s="21"/>
      <c r="G134" s="21" t="s">
        <v>69</v>
      </c>
    </row>
    <row r="135" spans="2:7" ht="15">
      <c r="B135" s="19" t="s">
        <v>795</v>
      </c>
      <c r="C135" s="20">
        <v>961</v>
      </c>
      <c r="D135" s="19" t="s">
        <v>70</v>
      </c>
      <c r="E135" s="19" t="s">
        <v>71</v>
      </c>
      <c r="F135" s="21"/>
      <c r="G135" s="21"/>
    </row>
    <row r="136" spans="2:7" ht="15">
      <c r="B136" s="19" t="s">
        <v>795</v>
      </c>
      <c r="C136" s="20">
        <v>1137</v>
      </c>
      <c r="D136" s="19" t="s">
        <v>309</v>
      </c>
      <c r="E136" s="19" t="s">
        <v>609</v>
      </c>
      <c r="F136" s="21"/>
      <c r="G136" s="21"/>
    </row>
    <row r="137" spans="2:7" ht="15">
      <c r="B137" s="19" t="s">
        <v>795</v>
      </c>
      <c r="C137" s="20">
        <v>1146</v>
      </c>
      <c r="D137" s="19" t="s">
        <v>312</v>
      </c>
      <c r="E137" s="19" t="s">
        <v>609</v>
      </c>
      <c r="F137" s="21"/>
      <c r="G137" s="21"/>
    </row>
    <row r="138" spans="2:7" ht="15">
      <c r="B138" s="19" t="s">
        <v>795</v>
      </c>
      <c r="C138" s="20">
        <v>1407</v>
      </c>
      <c r="D138" s="19" t="s">
        <v>185</v>
      </c>
      <c r="E138" s="19" t="s">
        <v>186</v>
      </c>
      <c r="F138" s="21"/>
      <c r="G138" s="21"/>
    </row>
    <row r="139" spans="2:7" ht="15">
      <c r="B139" s="19" t="s">
        <v>795</v>
      </c>
      <c r="C139" s="20">
        <v>1411</v>
      </c>
      <c r="D139" s="19" t="s">
        <v>189</v>
      </c>
      <c r="E139" s="19" t="s">
        <v>190</v>
      </c>
      <c r="F139" s="21"/>
      <c r="G139" s="21"/>
    </row>
    <row r="140" spans="2:7" ht="15">
      <c r="B140" s="19" t="s">
        <v>795</v>
      </c>
      <c r="C140" s="20">
        <v>13</v>
      </c>
      <c r="D140" s="19" t="s">
        <v>486</v>
      </c>
      <c r="E140" s="19" t="s">
        <v>487</v>
      </c>
      <c r="F140" s="21"/>
      <c r="G140" s="21"/>
    </row>
    <row r="141" spans="2:7" ht="15">
      <c r="B141" s="19" t="s">
        <v>795</v>
      </c>
      <c r="C141" s="20">
        <v>1395</v>
      </c>
      <c r="D141" s="19" t="s">
        <v>124</v>
      </c>
      <c r="E141" s="19" t="s">
        <v>125</v>
      </c>
      <c r="F141" s="21"/>
      <c r="G141" s="21"/>
    </row>
    <row r="142" spans="2:7" ht="15">
      <c r="B142" s="19" t="s">
        <v>795</v>
      </c>
      <c r="C142" s="20">
        <v>1405</v>
      </c>
      <c r="D142" s="19" t="s">
        <v>183</v>
      </c>
      <c r="E142" s="19" t="s">
        <v>184</v>
      </c>
      <c r="F142" s="21" t="s">
        <v>508</v>
      </c>
      <c r="G142" s="21"/>
    </row>
    <row r="143" spans="2:7" ht="15">
      <c r="B143" s="19" t="s">
        <v>485</v>
      </c>
      <c r="C143" s="20">
        <v>231</v>
      </c>
      <c r="D143" s="19" t="s">
        <v>665</v>
      </c>
      <c r="E143" s="19" t="s">
        <v>666</v>
      </c>
      <c r="F143" s="21" t="s">
        <v>508</v>
      </c>
      <c r="G143" s="21"/>
    </row>
    <row r="144" spans="2:7" ht="15">
      <c r="B144" s="19" t="s">
        <v>485</v>
      </c>
      <c r="C144" s="20">
        <v>489</v>
      </c>
      <c r="D144" s="19" t="s">
        <v>742</v>
      </c>
      <c r="E144" s="19" t="s">
        <v>743</v>
      </c>
      <c r="F144" s="21"/>
      <c r="G144" s="21"/>
    </row>
    <row r="145" spans="2:7" ht="15">
      <c r="B145" s="19" t="s">
        <v>485</v>
      </c>
      <c r="C145" s="20">
        <v>673</v>
      </c>
      <c r="D145" s="19" t="s">
        <v>596</v>
      </c>
      <c r="E145" s="19"/>
      <c r="F145" s="21"/>
      <c r="G145" s="21" t="s">
        <v>597</v>
      </c>
    </row>
    <row r="146" spans="2:7" ht="15">
      <c r="B146" s="19" t="s">
        <v>664</v>
      </c>
      <c r="C146" s="20">
        <v>954</v>
      </c>
      <c r="D146" s="19" t="s">
        <v>66</v>
      </c>
      <c r="E146" s="19" t="s">
        <v>743</v>
      </c>
      <c r="F146" s="21"/>
      <c r="G146" s="21"/>
    </row>
    <row r="147" spans="2:7" ht="15">
      <c r="B147" s="19" t="s">
        <v>664</v>
      </c>
      <c r="C147" s="20">
        <v>969</v>
      </c>
      <c r="D147" s="19" t="s">
        <v>72</v>
      </c>
      <c r="E147" s="19" t="s">
        <v>666</v>
      </c>
      <c r="F147" s="21"/>
      <c r="G147" s="21"/>
    </row>
    <row r="148" spans="2:7" ht="15">
      <c r="B148" s="19" t="s">
        <v>664</v>
      </c>
      <c r="C148" s="20">
        <v>1114</v>
      </c>
      <c r="D148" s="19" t="s">
        <v>298</v>
      </c>
      <c r="E148" s="19" t="s">
        <v>299</v>
      </c>
      <c r="F148" s="21"/>
      <c r="G148" s="21"/>
    </row>
    <row r="149" spans="2:7" ht="15">
      <c r="B149" s="19" t="s">
        <v>664</v>
      </c>
      <c r="C149" s="20">
        <v>1154</v>
      </c>
      <c r="D149" s="19" t="s">
        <v>357</v>
      </c>
      <c r="E149" s="19" t="s">
        <v>358</v>
      </c>
      <c r="F149" s="21"/>
      <c r="G149" s="21"/>
    </row>
    <row r="150" spans="2:7" ht="15">
      <c r="B150" s="19" t="s">
        <v>664</v>
      </c>
      <c r="C150" s="20">
        <v>1197</v>
      </c>
      <c r="D150" s="19" t="s">
        <v>138</v>
      </c>
      <c r="E150" s="19" t="s">
        <v>139</v>
      </c>
      <c r="F150" s="21"/>
      <c r="G150" s="21"/>
    </row>
    <row r="151" spans="2:7" ht="15">
      <c r="B151" s="19" t="s">
        <v>664</v>
      </c>
      <c r="C151" s="20">
        <v>1208</v>
      </c>
      <c r="D151" s="19" t="s">
        <v>146</v>
      </c>
      <c r="E151" s="19" t="s">
        <v>147</v>
      </c>
      <c r="F151" s="21"/>
      <c r="G151" s="21"/>
    </row>
    <row r="152" spans="2:7" ht="15">
      <c r="B152" s="19" t="s">
        <v>664</v>
      </c>
      <c r="C152" s="20">
        <v>1320</v>
      </c>
      <c r="D152" s="19" t="s">
        <v>413</v>
      </c>
      <c r="E152" s="19" t="s">
        <v>299</v>
      </c>
      <c r="F152" s="21"/>
      <c r="G152" s="21"/>
    </row>
    <row r="153" spans="2:7" ht="15">
      <c r="B153" s="19" t="s">
        <v>664</v>
      </c>
      <c r="C153" s="20">
        <v>1389</v>
      </c>
      <c r="D153" s="19" t="s">
        <v>117</v>
      </c>
      <c r="E153" s="19" t="s">
        <v>118</v>
      </c>
      <c r="F153" s="21"/>
      <c r="G153" s="21"/>
    </row>
    <row r="154" spans="2:7" ht="15">
      <c r="B154" s="19" t="s">
        <v>664</v>
      </c>
      <c r="C154" s="20">
        <v>5</v>
      </c>
      <c r="D154" s="19" t="s">
        <v>476</v>
      </c>
      <c r="E154" s="19" t="s">
        <v>477</v>
      </c>
      <c r="F154" s="21"/>
      <c r="G154" s="21"/>
    </row>
    <row r="155" spans="2:7" ht="15">
      <c r="B155" s="19" t="s">
        <v>664</v>
      </c>
      <c r="C155" s="20">
        <v>295</v>
      </c>
      <c r="D155" s="19" t="s">
        <v>691</v>
      </c>
      <c r="E155" s="19" t="s">
        <v>692</v>
      </c>
      <c r="F155" s="21" t="s">
        <v>508</v>
      </c>
      <c r="G155" s="21"/>
    </row>
    <row r="156" spans="2:7" ht="15">
      <c r="B156" s="19" t="s">
        <v>664</v>
      </c>
      <c r="C156" s="20">
        <v>358</v>
      </c>
      <c r="D156" s="19" t="s">
        <v>261</v>
      </c>
      <c r="E156" s="19" t="s">
        <v>262</v>
      </c>
      <c r="F156" s="21"/>
      <c r="G156" s="21"/>
    </row>
    <row r="157" spans="2:7" ht="15">
      <c r="B157" s="19" t="s">
        <v>475</v>
      </c>
      <c r="C157" s="20">
        <v>533</v>
      </c>
      <c r="D157" s="19" t="s">
        <v>768</v>
      </c>
      <c r="E157" s="19" t="s">
        <v>769</v>
      </c>
      <c r="F157" s="21"/>
      <c r="G157" s="21"/>
    </row>
    <row r="158" spans="2:7" ht="15">
      <c r="B158" s="19" t="s">
        <v>475</v>
      </c>
      <c r="C158" s="20">
        <v>859</v>
      </c>
      <c r="D158" s="19" t="s">
        <v>17</v>
      </c>
      <c r="E158" s="19" t="s">
        <v>18</v>
      </c>
      <c r="F158" s="21"/>
      <c r="G158" s="21"/>
    </row>
    <row r="159" spans="2:7" ht="15">
      <c r="B159" s="19" t="s">
        <v>475</v>
      </c>
      <c r="C159" s="20">
        <v>678</v>
      </c>
      <c r="D159" s="19" t="s">
        <v>599</v>
      </c>
      <c r="E159" s="19" t="s">
        <v>600</v>
      </c>
      <c r="F159" s="21" t="s">
        <v>508</v>
      </c>
      <c r="G159" s="21"/>
    </row>
    <row r="160" spans="2:7" ht="15">
      <c r="B160" s="19" t="s">
        <v>475</v>
      </c>
      <c r="C160" s="20">
        <v>1092</v>
      </c>
      <c r="D160" s="19" t="s">
        <v>282</v>
      </c>
      <c r="E160" s="19" t="s">
        <v>283</v>
      </c>
      <c r="F160" s="21"/>
      <c r="G160" s="21"/>
    </row>
    <row r="161" spans="2:7" ht="15">
      <c r="B161" s="19" t="s">
        <v>475</v>
      </c>
      <c r="C161" s="20">
        <v>1448</v>
      </c>
      <c r="D161" s="19" t="s">
        <v>221</v>
      </c>
      <c r="E161" s="19" t="s">
        <v>222</v>
      </c>
      <c r="F161" s="21"/>
      <c r="G161" s="21"/>
    </row>
    <row r="162" spans="2:7" ht="15">
      <c r="B162" s="19" t="s">
        <v>598</v>
      </c>
      <c r="C162" s="20">
        <v>197</v>
      </c>
      <c r="D162" s="19" t="s">
        <v>704</v>
      </c>
      <c r="E162" s="19" t="s">
        <v>705</v>
      </c>
      <c r="F162" s="21" t="s">
        <v>508</v>
      </c>
      <c r="G162" s="21"/>
    </row>
    <row r="163" spans="2:7" ht="15">
      <c r="B163" s="19" t="s">
        <v>598</v>
      </c>
      <c r="C163" s="20">
        <v>430</v>
      </c>
      <c r="D163" s="19" t="s">
        <v>726</v>
      </c>
      <c r="E163" s="19" t="s">
        <v>705</v>
      </c>
      <c r="F163" s="21"/>
      <c r="G163" s="21"/>
    </row>
    <row r="164" spans="2:7" ht="15">
      <c r="B164" s="19" t="s">
        <v>598</v>
      </c>
      <c r="C164" s="20">
        <v>512</v>
      </c>
      <c r="D164" s="19" t="s">
        <v>758</v>
      </c>
      <c r="E164" s="19" t="s">
        <v>759</v>
      </c>
      <c r="F164" s="21" t="s">
        <v>508</v>
      </c>
      <c r="G164" s="21"/>
    </row>
    <row r="165" spans="2:7" ht="15">
      <c r="B165" s="19" t="s">
        <v>703</v>
      </c>
      <c r="C165" s="20">
        <v>808</v>
      </c>
      <c r="D165" s="19" t="s">
        <v>642</v>
      </c>
      <c r="E165" s="19" t="s">
        <v>643</v>
      </c>
      <c r="F165" s="21"/>
      <c r="G165" s="21"/>
    </row>
    <row r="166" spans="2:7" ht="15">
      <c r="B166" s="19" t="s">
        <v>703</v>
      </c>
      <c r="C166" s="20">
        <v>951</v>
      </c>
      <c r="D166" s="19" t="s">
        <v>64</v>
      </c>
      <c r="E166" s="19" t="s">
        <v>65</v>
      </c>
      <c r="F166" s="21" t="s">
        <v>508</v>
      </c>
      <c r="G166" s="21"/>
    </row>
    <row r="167" spans="2:7" ht="15">
      <c r="B167" s="19" t="s">
        <v>703</v>
      </c>
      <c r="C167" s="20">
        <v>1088</v>
      </c>
      <c r="D167" s="19" t="s">
        <v>280</v>
      </c>
      <c r="E167" s="19" t="s">
        <v>281</v>
      </c>
      <c r="F167" s="21"/>
      <c r="G167" s="21"/>
    </row>
    <row r="168" spans="2:7" ht="15">
      <c r="B168" s="19" t="s">
        <v>703</v>
      </c>
      <c r="C168" s="20">
        <v>1120</v>
      </c>
      <c r="D168" s="19" t="s">
        <v>858</v>
      </c>
      <c r="E168" s="19" t="s">
        <v>303</v>
      </c>
      <c r="F168" s="21" t="s">
        <v>508</v>
      </c>
      <c r="G168" s="21"/>
    </row>
    <row r="169" spans="2:7" ht="15">
      <c r="B169" s="19" t="s">
        <v>703</v>
      </c>
      <c r="C169" s="20">
        <v>1182</v>
      </c>
      <c r="D169" s="19" t="s">
        <v>98</v>
      </c>
      <c r="E169" s="19" t="s">
        <v>617</v>
      </c>
      <c r="F169" s="21"/>
      <c r="G169" s="21"/>
    </row>
    <row r="170" spans="2:7" ht="15">
      <c r="B170" s="19" t="s">
        <v>703</v>
      </c>
      <c r="C170" s="20">
        <v>1223</v>
      </c>
      <c r="D170" s="19" t="s">
        <v>155</v>
      </c>
      <c r="E170" s="19" t="s">
        <v>156</v>
      </c>
      <c r="F170" s="21"/>
      <c r="G170" s="21"/>
    </row>
    <row r="171" spans="2:7" ht="15">
      <c r="B171" s="19" t="s">
        <v>703</v>
      </c>
      <c r="C171" s="20">
        <v>1296</v>
      </c>
      <c r="D171" s="19" t="s">
        <v>387</v>
      </c>
      <c r="E171" s="19" t="s">
        <v>388</v>
      </c>
      <c r="F171" s="21"/>
      <c r="G171" s="21"/>
    </row>
    <row r="172" spans="2:7" ht="15">
      <c r="B172" s="19" t="s">
        <v>703</v>
      </c>
      <c r="C172" s="20">
        <v>1497</v>
      </c>
      <c r="D172" s="19" t="s">
        <v>336</v>
      </c>
      <c r="E172" s="19" t="s">
        <v>303</v>
      </c>
      <c r="F172" s="21"/>
      <c r="G172" s="21"/>
    </row>
    <row r="173" spans="2:7" ht="15">
      <c r="B173" s="19" t="s">
        <v>703</v>
      </c>
      <c r="C173" s="20">
        <v>1509</v>
      </c>
      <c r="D173" s="19" t="s">
        <v>848</v>
      </c>
      <c r="E173" s="19" t="s">
        <v>705</v>
      </c>
      <c r="F173" s="21"/>
      <c r="G173" s="21"/>
    </row>
    <row r="174" spans="2:7" ht="15">
      <c r="B174" s="19" t="s">
        <v>703</v>
      </c>
      <c r="C174" s="20">
        <v>196</v>
      </c>
      <c r="D174" s="19" t="s">
        <v>859</v>
      </c>
      <c r="E174" s="19"/>
      <c r="F174" s="21"/>
      <c r="G174" s="21"/>
    </row>
    <row r="175" spans="2:7" ht="15">
      <c r="B175" s="19" t="s">
        <v>703</v>
      </c>
      <c r="C175" s="20">
        <v>126</v>
      </c>
      <c r="D175" s="19" t="s">
        <v>860</v>
      </c>
      <c r="E175" s="19"/>
      <c r="F175" s="21"/>
      <c r="G175" s="21"/>
    </row>
    <row r="176" spans="2:7" ht="15">
      <c r="B176" s="19" t="s">
        <v>703</v>
      </c>
      <c r="C176" s="20">
        <v>1245</v>
      </c>
      <c r="D176" s="19" t="s">
        <v>861</v>
      </c>
      <c r="E176" s="19"/>
      <c r="F176" s="21"/>
      <c r="G176" s="21"/>
    </row>
    <row r="177" spans="2:7" ht="15">
      <c r="B177" s="19" t="s">
        <v>703</v>
      </c>
      <c r="C177" s="20">
        <v>58</v>
      </c>
      <c r="D177" s="19" t="s">
        <v>863</v>
      </c>
      <c r="E177" s="19"/>
      <c r="F177" s="21"/>
      <c r="G177" s="21"/>
    </row>
    <row r="178" spans="2:7" ht="15">
      <c r="B178" s="19" t="s">
        <v>703</v>
      </c>
      <c r="C178" s="20">
        <v>1426</v>
      </c>
      <c r="D178" s="19" t="s">
        <v>203</v>
      </c>
      <c r="E178" s="19"/>
      <c r="F178" s="21"/>
      <c r="G178" s="21"/>
    </row>
    <row r="179" spans="2:7" ht="15">
      <c r="B179" s="19"/>
      <c r="C179" s="20">
        <v>589</v>
      </c>
      <c r="D179" s="19" t="s">
        <v>864</v>
      </c>
      <c r="E179" s="19"/>
      <c r="F179" s="21"/>
      <c r="G179" s="21"/>
    </row>
    <row r="180" spans="2:7" ht="15">
      <c r="B180" s="19"/>
      <c r="C180" s="20">
        <v>606</v>
      </c>
      <c r="D180" s="19" t="s">
        <v>821</v>
      </c>
      <c r="E180" s="19"/>
      <c r="F180" s="21"/>
      <c r="G180" s="21"/>
    </row>
    <row r="181" spans="2:7" ht="15">
      <c r="B181" s="19"/>
      <c r="C181" s="20">
        <v>1068</v>
      </c>
      <c r="D181" s="19" t="s">
        <v>276</v>
      </c>
      <c r="E181" s="19" t="s">
        <v>277</v>
      </c>
      <c r="F181" s="21"/>
      <c r="G181" s="21"/>
    </row>
    <row r="182" spans="2:7" ht="15">
      <c r="B182" s="19"/>
      <c r="C182" s="20">
        <v>547</v>
      </c>
      <c r="D182" s="19" t="s">
        <v>235</v>
      </c>
      <c r="E182" s="19"/>
      <c r="F182" s="21"/>
      <c r="G182" s="21"/>
    </row>
    <row r="183" spans="2:7" ht="15">
      <c r="B183" s="19"/>
      <c r="C183" s="20">
        <v>664</v>
      </c>
      <c r="D183" s="19" t="s">
        <v>866</v>
      </c>
      <c r="E183" s="19"/>
      <c r="F183" s="21"/>
      <c r="G183" s="21"/>
    </row>
    <row r="184" spans="2:7" ht="15">
      <c r="B184" s="19"/>
      <c r="C184" s="20">
        <v>335</v>
      </c>
      <c r="D184" s="19" t="s">
        <v>868</v>
      </c>
      <c r="E184" s="19"/>
      <c r="F184" s="21"/>
      <c r="G184" s="21"/>
    </row>
    <row r="185" spans="2:7" ht="15">
      <c r="B185" s="19"/>
      <c r="C185" s="20">
        <v>767</v>
      </c>
      <c r="D185" s="19" t="s">
        <v>869</v>
      </c>
      <c r="E185" s="19"/>
      <c r="F185" s="21"/>
      <c r="G185" s="21"/>
    </row>
    <row r="186" spans="2:7" ht="15">
      <c r="B186" s="19"/>
      <c r="C186" s="20">
        <v>1227</v>
      </c>
      <c r="D186" s="19" t="s">
        <v>649</v>
      </c>
      <c r="E186" s="19"/>
      <c r="F186" s="21"/>
      <c r="G186" s="21"/>
    </row>
    <row r="187" spans="2:7" ht="15">
      <c r="B187" s="19"/>
      <c r="C187" s="20">
        <v>223</v>
      </c>
      <c r="D187" s="19" t="s">
        <v>870</v>
      </c>
      <c r="E187" s="19"/>
      <c r="F187" s="21"/>
      <c r="G187" s="21"/>
    </row>
    <row r="188" spans="2:7">
      <c r="B188" s="19"/>
      <c r="C188" s="1">
        <v>982</v>
      </c>
      <c r="D188" s="1" t="s">
        <v>874</v>
      </c>
      <c r="E188" s="19"/>
      <c r="F188" s="21"/>
      <c r="G188" s="21"/>
    </row>
    <row r="189" spans="2:7" ht="15">
      <c r="B189" s="19"/>
      <c r="C189" s="20">
        <v>1174</v>
      </c>
      <c r="D189" s="19" t="s">
        <v>875</v>
      </c>
      <c r="E189" s="19"/>
      <c r="F189" s="21"/>
      <c r="G189" s="21"/>
    </row>
    <row r="190" spans="2:7" ht="15">
      <c r="B190" s="19"/>
      <c r="C190" s="20">
        <v>1491</v>
      </c>
      <c r="D190" s="19" t="s">
        <v>648</v>
      </c>
      <c r="E190" s="19"/>
      <c r="F190" s="21"/>
      <c r="G190" s="21"/>
    </row>
    <row r="191" spans="2:7" ht="15">
      <c r="B191" s="19"/>
      <c r="C191" s="20">
        <v>1753</v>
      </c>
      <c r="D191" s="19" t="s">
        <v>113</v>
      </c>
      <c r="E191" s="19"/>
      <c r="F191" s="21"/>
      <c r="G191" s="21"/>
    </row>
    <row r="192" spans="2:7" ht="15">
      <c r="B192" s="19"/>
      <c r="C192" s="20">
        <v>1755</v>
      </c>
      <c r="D192" s="19" t="s">
        <v>863</v>
      </c>
      <c r="E192" s="19"/>
      <c r="F192" s="21"/>
      <c r="G192" s="21"/>
    </row>
    <row r="193" spans="2:7" ht="15">
      <c r="B193" s="19"/>
      <c r="C193" s="20">
        <v>1779</v>
      </c>
      <c r="D193" s="19" t="s">
        <v>923</v>
      </c>
      <c r="E193" s="19"/>
      <c r="F193" s="21"/>
      <c r="G193" s="21"/>
    </row>
    <row r="194" spans="2:7" ht="15">
      <c r="B194" s="19"/>
      <c r="C194" s="20">
        <v>1530</v>
      </c>
      <c r="D194" s="19" t="s">
        <v>896</v>
      </c>
      <c r="E194" s="19"/>
      <c r="F194" s="21"/>
      <c r="G194" s="21"/>
    </row>
    <row r="195" spans="2:7" ht="15">
      <c r="B195" s="19"/>
      <c r="C195" s="20">
        <v>1428</v>
      </c>
      <c r="D195" s="19" t="s">
        <v>897</v>
      </c>
      <c r="E195" s="19"/>
      <c r="F195" s="21"/>
      <c r="G195" s="21"/>
    </row>
    <row r="196" spans="2:7" ht="15">
      <c r="B196" s="19"/>
      <c r="C196" s="20">
        <v>1556</v>
      </c>
      <c r="D196" s="19" t="s">
        <v>895</v>
      </c>
      <c r="E196" s="19"/>
      <c r="F196" s="21"/>
      <c r="G196" s="21"/>
    </row>
    <row r="197" spans="2:7" ht="15">
      <c r="B197" s="19"/>
      <c r="C197" s="20">
        <v>588</v>
      </c>
      <c r="D197" s="19" t="s">
        <v>898</v>
      </c>
      <c r="E197" s="19"/>
      <c r="F197" s="21"/>
      <c r="G197" s="21"/>
    </row>
    <row r="198" spans="2:7">
      <c r="B198" s="19"/>
      <c r="C198" s="1">
        <v>1053</v>
      </c>
      <c r="D198" s="1" t="s">
        <v>353</v>
      </c>
      <c r="E198" s="19"/>
      <c r="F198" s="21"/>
      <c r="G198" s="21"/>
    </row>
    <row r="199" spans="2:7" ht="15">
      <c r="B199" s="19"/>
      <c r="C199" s="20">
        <v>1782</v>
      </c>
      <c r="D199" s="19" t="s">
        <v>880</v>
      </c>
      <c r="E199" s="19"/>
      <c r="F199" s="21"/>
      <c r="G199" s="21"/>
    </row>
    <row r="200" spans="2:7" ht="15">
      <c r="B200" s="19"/>
      <c r="C200" s="20">
        <v>1809</v>
      </c>
      <c r="D200" s="19" t="s">
        <v>899</v>
      </c>
      <c r="E200" s="19"/>
      <c r="F200" s="21"/>
      <c r="G200" s="21"/>
    </row>
    <row r="201" spans="2:7" ht="15">
      <c r="B201" s="19"/>
      <c r="C201" s="20">
        <v>169</v>
      </c>
      <c r="D201" s="19" t="s">
        <v>342</v>
      </c>
      <c r="E201" s="19" t="s">
        <v>343</v>
      </c>
      <c r="F201" s="21"/>
      <c r="G201" s="21"/>
    </row>
    <row r="202" spans="2:7" ht="15">
      <c r="B202" s="19"/>
      <c r="C202" s="20">
        <v>170</v>
      </c>
      <c r="D202" s="19" t="s">
        <v>344</v>
      </c>
      <c r="E202" s="19" t="s">
        <v>345</v>
      </c>
      <c r="F202" s="21"/>
      <c r="G202" s="21" t="s">
        <v>346</v>
      </c>
    </row>
    <row r="203" spans="2:7" ht="15">
      <c r="B203" s="19"/>
      <c r="C203" s="20">
        <v>561</v>
      </c>
      <c r="D203" s="19" t="s">
        <v>780</v>
      </c>
      <c r="E203" s="19"/>
      <c r="F203" s="21"/>
      <c r="G203" s="21"/>
    </row>
    <row r="204" spans="2:7" ht="15">
      <c r="B204" s="19" t="s">
        <v>341</v>
      </c>
      <c r="C204" s="20">
        <v>583</v>
      </c>
      <c r="D204" s="19" t="s">
        <v>791</v>
      </c>
      <c r="E204" s="19" t="s">
        <v>792</v>
      </c>
      <c r="F204" s="21"/>
      <c r="G204" s="21"/>
    </row>
    <row r="205" spans="2:7" ht="15">
      <c r="B205" s="19" t="s">
        <v>341</v>
      </c>
      <c r="C205" s="20">
        <v>989</v>
      </c>
      <c r="D205" s="19" t="s">
        <v>77</v>
      </c>
      <c r="E205" s="19" t="s">
        <v>345</v>
      </c>
      <c r="F205" s="21"/>
      <c r="G205" s="21"/>
    </row>
    <row r="206" spans="2:7" ht="15">
      <c r="B206" s="19" t="s">
        <v>341</v>
      </c>
      <c r="C206" s="20">
        <v>1276</v>
      </c>
      <c r="D206" s="19" t="s">
        <v>372</v>
      </c>
      <c r="E206" s="19" t="s">
        <v>373</v>
      </c>
      <c r="F206" s="21"/>
      <c r="G206" s="21"/>
    </row>
    <row r="207" spans="2:7" ht="15">
      <c r="B207" s="19" t="s">
        <v>341</v>
      </c>
      <c r="C207" s="20">
        <v>1288</v>
      </c>
      <c r="D207" s="19" t="s">
        <v>381</v>
      </c>
      <c r="E207" s="19" t="s">
        <v>382</v>
      </c>
      <c r="F207" s="21"/>
      <c r="G207" s="21"/>
    </row>
    <row r="208" spans="2:7" ht="15">
      <c r="B208" s="19" t="s">
        <v>341</v>
      </c>
      <c r="C208" s="20">
        <v>2</v>
      </c>
      <c r="D208" s="19" t="s">
        <v>473</v>
      </c>
      <c r="E208" s="19" t="s">
        <v>474</v>
      </c>
      <c r="F208" s="21"/>
      <c r="G208" s="21"/>
    </row>
    <row r="209" spans="2:7" ht="15">
      <c r="B209" s="19" t="s">
        <v>341</v>
      </c>
      <c r="C209" s="20">
        <v>87</v>
      </c>
      <c r="D209" s="19" t="s">
        <v>550</v>
      </c>
      <c r="E209" s="19" t="s">
        <v>551</v>
      </c>
      <c r="F209" s="21"/>
      <c r="G209" s="21"/>
    </row>
    <row r="210" spans="2:7" ht="15">
      <c r="B210" s="19" t="s">
        <v>341</v>
      </c>
      <c r="C210" s="20">
        <v>293</v>
      </c>
      <c r="D210" s="19" t="s">
        <v>689</v>
      </c>
      <c r="E210" s="19" t="s">
        <v>690</v>
      </c>
      <c r="F210" s="21" t="s">
        <v>508</v>
      </c>
      <c r="G210" s="21"/>
    </row>
    <row r="211" spans="2:7" ht="15">
      <c r="B211" s="19" t="s">
        <v>472</v>
      </c>
      <c r="C211" s="20">
        <v>496</v>
      </c>
      <c r="D211" s="19" t="s">
        <v>746</v>
      </c>
      <c r="E211" s="19" t="s">
        <v>747</v>
      </c>
      <c r="F211" s="21"/>
      <c r="G211" s="21"/>
    </row>
    <row r="212" spans="2:7" ht="15">
      <c r="B212" s="19" t="s">
        <v>472</v>
      </c>
      <c r="C212" s="20">
        <v>497</v>
      </c>
      <c r="D212" s="19" t="s">
        <v>748</v>
      </c>
      <c r="E212" s="19" t="s">
        <v>747</v>
      </c>
      <c r="F212" s="21"/>
      <c r="G212" s="21"/>
    </row>
    <row r="213" spans="2:7" ht="15">
      <c r="B213" s="19" t="s">
        <v>472</v>
      </c>
      <c r="C213" s="20">
        <v>565</v>
      </c>
      <c r="D213" s="19" t="s">
        <v>783</v>
      </c>
      <c r="E213" s="19" t="s">
        <v>784</v>
      </c>
      <c r="F213" s="21"/>
      <c r="G213" s="21"/>
    </row>
    <row r="214" spans="2:7" ht="15">
      <c r="B214" s="19" t="s">
        <v>472</v>
      </c>
      <c r="C214" s="20">
        <v>832</v>
      </c>
      <c r="D214" s="19" t="s">
        <v>3</v>
      </c>
      <c r="E214" s="19"/>
      <c r="F214" s="21"/>
      <c r="G214" s="21"/>
    </row>
    <row r="215" spans="2:7" ht="15">
      <c r="B215" s="19" t="s">
        <v>472</v>
      </c>
      <c r="C215" s="20">
        <v>1015</v>
      </c>
      <c r="D215" s="19" t="s">
        <v>84</v>
      </c>
      <c r="E215" s="19" t="s">
        <v>85</v>
      </c>
      <c r="F215" s="21"/>
      <c r="G215" s="21"/>
    </row>
    <row r="216" spans="2:7" ht="15">
      <c r="B216" s="19" t="s">
        <v>472</v>
      </c>
      <c r="C216" s="20">
        <v>1283</v>
      </c>
      <c r="D216" s="19" t="s">
        <v>378</v>
      </c>
      <c r="E216" s="19" t="s">
        <v>784</v>
      </c>
      <c r="F216" s="21"/>
      <c r="G216" s="21"/>
    </row>
    <row r="217" spans="2:7" ht="15">
      <c r="B217" s="19" t="s">
        <v>472</v>
      </c>
      <c r="C217" s="20">
        <v>1303</v>
      </c>
      <c r="D217" s="19" t="s">
        <v>395</v>
      </c>
      <c r="E217" s="19" t="s">
        <v>747</v>
      </c>
      <c r="F217" s="21" t="s">
        <v>508</v>
      </c>
      <c r="G217" s="21"/>
    </row>
    <row r="218" spans="2:7" ht="15">
      <c r="B218" s="19" t="s">
        <v>472</v>
      </c>
      <c r="C218" s="20">
        <v>338</v>
      </c>
      <c r="D218" s="19" t="s">
        <v>254</v>
      </c>
      <c r="E218" s="19" t="s">
        <v>255</v>
      </c>
      <c r="F218" s="21"/>
      <c r="G218" s="21" t="s">
        <v>256</v>
      </c>
    </row>
    <row r="219" spans="2:7" ht="15">
      <c r="B219" s="19" t="s">
        <v>472</v>
      </c>
      <c r="C219" s="20">
        <v>652</v>
      </c>
      <c r="D219" s="19" t="s">
        <v>809</v>
      </c>
      <c r="E219" s="19" t="s">
        <v>810</v>
      </c>
      <c r="F219" s="21"/>
      <c r="G219" s="21"/>
    </row>
    <row r="220" spans="2:7" ht="15">
      <c r="B220" s="19" t="s">
        <v>472</v>
      </c>
      <c r="C220" s="20">
        <v>657</v>
      </c>
      <c r="D220" s="19" t="s">
        <v>816</v>
      </c>
      <c r="E220" s="19" t="s">
        <v>810</v>
      </c>
      <c r="F220" s="21"/>
      <c r="G220" s="21"/>
    </row>
    <row r="221" spans="2:7" ht="15">
      <c r="B221" s="19" t="s">
        <v>253</v>
      </c>
      <c r="C221" s="20">
        <v>882</v>
      </c>
      <c r="D221" s="19" t="s">
        <v>27</v>
      </c>
      <c r="E221" s="19" t="s">
        <v>28</v>
      </c>
      <c r="F221" s="21" t="s">
        <v>508</v>
      </c>
      <c r="G221" s="21" t="s">
        <v>29</v>
      </c>
    </row>
    <row r="222" spans="2:7" ht="15">
      <c r="B222" s="19" t="s">
        <v>253</v>
      </c>
      <c r="C222" s="20">
        <v>1119</v>
      </c>
      <c r="D222" s="19" t="s">
        <v>301</v>
      </c>
      <c r="E222" s="19" t="s">
        <v>302</v>
      </c>
      <c r="F222" s="21"/>
      <c r="G222" s="21"/>
    </row>
    <row r="223" spans="2:7" ht="15">
      <c r="B223" s="19" t="s">
        <v>253</v>
      </c>
      <c r="C223" s="20">
        <v>1269</v>
      </c>
      <c r="D223" s="19" t="s">
        <v>108</v>
      </c>
      <c r="E223" s="19" t="s">
        <v>109</v>
      </c>
      <c r="F223" s="21" t="s">
        <v>508</v>
      </c>
      <c r="G223" s="21"/>
    </row>
    <row r="224" spans="2:7" ht="15">
      <c r="B224" s="19" t="s">
        <v>253</v>
      </c>
      <c r="C224" s="20">
        <v>1277</v>
      </c>
      <c r="D224" s="19" t="s">
        <v>374</v>
      </c>
      <c r="E224" s="19" t="s">
        <v>375</v>
      </c>
      <c r="F224" s="21"/>
      <c r="G224" s="21"/>
    </row>
    <row r="225" spans="2:7" ht="15">
      <c r="B225" s="19" t="s">
        <v>253</v>
      </c>
      <c r="C225" s="20">
        <v>1292</v>
      </c>
      <c r="D225" s="19" t="s">
        <v>384</v>
      </c>
      <c r="E225" s="19" t="s">
        <v>375</v>
      </c>
      <c r="F225" s="21"/>
      <c r="G225" s="21"/>
    </row>
    <row r="226" spans="2:7" ht="15">
      <c r="B226" s="19" t="s">
        <v>253</v>
      </c>
      <c r="C226" s="20">
        <v>1293</v>
      </c>
      <c r="D226" s="19" t="s">
        <v>385</v>
      </c>
      <c r="E226" s="19" t="s">
        <v>375</v>
      </c>
      <c r="F226" s="21"/>
      <c r="G226" s="21" t="s">
        <v>386</v>
      </c>
    </row>
    <row r="227" spans="2:7" ht="15">
      <c r="B227" s="19" t="s">
        <v>253</v>
      </c>
      <c r="C227" s="20">
        <v>1421</v>
      </c>
      <c r="D227" s="19" t="s">
        <v>197</v>
      </c>
      <c r="E227" s="19" t="s">
        <v>198</v>
      </c>
      <c r="F227" s="21"/>
      <c r="G227" s="21"/>
    </row>
    <row r="228" spans="2:7" ht="15">
      <c r="B228" s="19" t="s">
        <v>253</v>
      </c>
      <c r="C228" s="20">
        <v>160</v>
      </c>
      <c r="D228" s="19" t="s">
        <v>583</v>
      </c>
      <c r="E228" s="19" t="s">
        <v>584</v>
      </c>
      <c r="F228" s="21"/>
      <c r="G228" s="21"/>
    </row>
    <row r="229" spans="2:7" ht="15">
      <c r="B229" s="19" t="s">
        <v>253</v>
      </c>
      <c r="C229" s="20">
        <v>828</v>
      </c>
      <c r="D229" s="19" t="s">
        <v>645</v>
      </c>
      <c r="E229" s="19" t="s">
        <v>646</v>
      </c>
      <c r="F229" s="21"/>
      <c r="G229" s="21"/>
    </row>
    <row r="230" spans="2:7" ht="15">
      <c r="B230" s="19" t="s">
        <v>196</v>
      </c>
      <c r="C230" s="20">
        <v>8</v>
      </c>
      <c r="D230" s="19" t="s">
        <v>483</v>
      </c>
      <c r="E230" s="19" t="s">
        <v>484</v>
      </c>
      <c r="F230" s="21"/>
      <c r="G230" s="21"/>
    </row>
    <row r="231" spans="2:7" ht="15">
      <c r="B231" s="19" t="s">
        <v>582</v>
      </c>
      <c r="C231" s="20">
        <v>917</v>
      </c>
      <c r="D231" s="19" t="s">
        <v>41</v>
      </c>
      <c r="E231" s="19" t="s">
        <v>42</v>
      </c>
      <c r="F231" s="21"/>
      <c r="G231" s="21"/>
    </row>
    <row r="232" spans="2:7" ht="15">
      <c r="B232" s="19" t="s">
        <v>582</v>
      </c>
      <c r="C232" s="20">
        <v>1427</v>
      </c>
      <c r="D232" s="19" t="s">
        <v>204</v>
      </c>
      <c r="E232" s="19" t="s">
        <v>205</v>
      </c>
      <c r="F232" s="21"/>
      <c r="G232" s="21"/>
    </row>
    <row r="233" spans="2:7" ht="15">
      <c r="B233" s="19" t="s">
        <v>482</v>
      </c>
      <c r="C233" s="20">
        <v>531</v>
      </c>
      <c r="D233" s="19" t="s">
        <v>766</v>
      </c>
      <c r="E233" s="19" t="s">
        <v>767</v>
      </c>
      <c r="F233" s="21" t="s">
        <v>508</v>
      </c>
      <c r="G233" s="21"/>
    </row>
    <row r="234" spans="2:7" ht="15">
      <c r="B234" s="19" t="s">
        <v>482</v>
      </c>
      <c r="C234" s="20">
        <v>575</v>
      </c>
      <c r="D234" s="19" t="s">
        <v>785</v>
      </c>
      <c r="E234" s="19" t="s">
        <v>786</v>
      </c>
      <c r="F234" s="21"/>
      <c r="G234" s="21"/>
    </row>
    <row r="235" spans="2:7" ht="15">
      <c r="B235" s="19" t="s">
        <v>482</v>
      </c>
      <c r="C235" s="20">
        <v>576</v>
      </c>
      <c r="D235" s="19" t="s">
        <v>787</v>
      </c>
      <c r="E235" s="19" t="s">
        <v>788</v>
      </c>
      <c r="F235" s="21"/>
      <c r="G235" s="21"/>
    </row>
    <row r="236" spans="2:7" ht="15">
      <c r="B236" s="19" t="s">
        <v>765</v>
      </c>
      <c r="C236" s="20">
        <v>577</v>
      </c>
      <c r="D236" s="19" t="s">
        <v>789</v>
      </c>
      <c r="E236" s="19" t="s">
        <v>790</v>
      </c>
      <c r="F236" s="21" t="s">
        <v>508</v>
      </c>
      <c r="G236" s="21"/>
    </row>
    <row r="237" spans="2:7" ht="15">
      <c r="B237" s="19" t="s">
        <v>765</v>
      </c>
      <c r="C237" s="20">
        <v>619</v>
      </c>
      <c r="D237" s="19" t="s">
        <v>800</v>
      </c>
      <c r="E237" s="19" t="s">
        <v>801</v>
      </c>
      <c r="F237" s="21"/>
      <c r="G237" s="21"/>
    </row>
    <row r="238" spans="2:7" ht="15">
      <c r="B238" s="19" t="s">
        <v>765</v>
      </c>
      <c r="C238" s="20">
        <v>626</v>
      </c>
      <c r="D238" s="19" t="s">
        <v>802</v>
      </c>
      <c r="E238" s="19" t="s">
        <v>803</v>
      </c>
      <c r="F238" s="21" t="s">
        <v>508</v>
      </c>
      <c r="G238" s="21"/>
    </row>
    <row r="239" spans="2:7" ht="15">
      <c r="B239" s="19" t="s">
        <v>765</v>
      </c>
      <c r="C239" s="20">
        <v>1354</v>
      </c>
      <c r="D239" s="19" t="s">
        <v>441</v>
      </c>
      <c r="E239" s="19" t="s">
        <v>801</v>
      </c>
      <c r="F239" s="21" t="s">
        <v>508</v>
      </c>
      <c r="G239" s="21"/>
    </row>
    <row r="240" spans="2:7" ht="15">
      <c r="B240" s="19" t="s">
        <v>765</v>
      </c>
      <c r="C240" s="20">
        <v>1366</v>
      </c>
      <c r="D240" s="19" t="s">
        <v>449</v>
      </c>
      <c r="E240" s="19" t="s">
        <v>450</v>
      </c>
      <c r="F240" s="21" t="s">
        <v>508</v>
      </c>
      <c r="G240" s="21"/>
    </row>
    <row r="241" spans="2:7" ht="15">
      <c r="B241" s="19" t="s">
        <v>765</v>
      </c>
      <c r="C241" s="20">
        <v>1367</v>
      </c>
      <c r="D241" s="19" t="s">
        <v>451</v>
      </c>
      <c r="E241" s="19" t="s">
        <v>450</v>
      </c>
      <c r="F241" s="21"/>
      <c r="G241" s="21"/>
    </row>
    <row r="242" spans="2:7" ht="15">
      <c r="B242" s="19" t="s">
        <v>765</v>
      </c>
      <c r="C242" s="20">
        <v>1408</v>
      </c>
      <c r="D242" s="19" t="s">
        <v>187</v>
      </c>
      <c r="E242" s="19" t="s">
        <v>188</v>
      </c>
      <c r="F242" s="21"/>
      <c r="G242" s="21"/>
    </row>
    <row r="243" spans="2:7" ht="15">
      <c r="B243" s="19" t="s">
        <v>765</v>
      </c>
      <c r="C243" s="20">
        <v>1433</v>
      </c>
      <c r="D243" s="19" t="s">
        <v>210</v>
      </c>
      <c r="E243" s="19" t="s">
        <v>211</v>
      </c>
      <c r="F243" s="21"/>
      <c r="G243" s="21"/>
    </row>
    <row r="244" spans="2:7" ht="15">
      <c r="B244" s="19" t="s">
        <v>765</v>
      </c>
      <c r="C244" s="20">
        <v>1434</v>
      </c>
      <c r="D244" s="19" t="s">
        <v>212</v>
      </c>
      <c r="E244" s="19" t="s">
        <v>211</v>
      </c>
      <c r="F244" s="21" t="s">
        <v>508</v>
      </c>
      <c r="G244" s="21"/>
    </row>
    <row r="245" spans="2:7" ht="15">
      <c r="B245" s="19" t="s">
        <v>765</v>
      </c>
      <c r="C245" s="20">
        <v>1493</v>
      </c>
      <c r="D245" s="19" t="s">
        <v>330</v>
      </c>
      <c r="E245" s="19" t="s">
        <v>331</v>
      </c>
      <c r="F245" s="21" t="s">
        <v>508</v>
      </c>
      <c r="G245" s="21"/>
    </row>
    <row r="246" spans="2:7" ht="15">
      <c r="B246" s="19" t="s">
        <v>765</v>
      </c>
      <c r="C246" s="20">
        <v>1494</v>
      </c>
      <c r="D246" s="19" t="s">
        <v>332</v>
      </c>
      <c r="E246" s="19" t="s">
        <v>333</v>
      </c>
      <c r="F246" s="21" t="s">
        <v>508</v>
      </c>
      <c r="G246" s="21"/>
    </row>
    <row r="247" spans="2:7" ht="15">
      <c r="B247" s="19" t="s">
        <v>765</v>
      </c>
      <c r="C247" s="20">
        <v>138</v>
      </c>
      <c r="D247" s="19" t="s">
        <v>577</v>
      </c>
      <c r="E247" s="19" t="s">
        <v>578</v>
      </c>
      <c r="F247" s="21"/>
      <c r="G247" s="21"/>
    </row>
    <row r="248" spans="2:7" ht="15">
      <c r="B248" s="19" t="s">
        <v>765</v>
      </c>
      <c r="C248" s="20">
        <v>190</v>
      </c>
      <c r="D248" s="19" t="s">
        <v>699</v>
      </c>
      <c r="E248" s="19" t="s">
        <v>700</v>
      </c>
      <c r="F248" s="21"/>
      <c r="G248" s="21"/>
    </row>
    <row r="249" spans="2:7" ht="15">
      <c r="B249" s="19" t="s">
        <v>765</v>
      </c>
      <c r="C249" s="20">
        <v>191</v>
      </c>
      <c r="D249" s="19" t="s">
        <v>701</v>
      </c>
      <c r="E249" s="19" t="s">
        <v>702</v>
      </c>
      <c r="F249" s="21" t="s">
        <v>508</v>
      </c>
      <c r="G249" s="21"/>
    </row>
    <row r="250" spans="2:7" ht="15">
      <c r="B250" s="19" t="s">
        <v>576</v>
      </c>
      <c r="C250" s="20">
        <v>228</v>
      </c>
      <c r="D250" s="19" t="s">
        <v>658</v>
      </c>
      <c r="E250" s="19" t="s">
        <v>659</v>
      </c>
      <c r="F250" s="21"/>
      <c r="G250" s="21" t="s">
        <v>660</v>
      </c>
    </row>
    <row r="251" spans="2:7" ht="15">
      <c r="B251" s="19" t="s">
        <v>576</v>
      </c>
      <c r="C251" s="20">
        <v>242</v>
      </c>
      <c r="D251" s="19" t="s">
        <v>669</v>
      </c>
      <c r="E251" s="19" t="s">
        <v>670</v>
      </c>
      <c r="F251" s="21" t="s">
        <v>508</v>
      </c>
      <c r="G251" s="21"/>
    </row>
    <row r="252" spans="2:7" ht="15">
      <c r="B252" s="19" t="s">
        <v>576</v>
      </c>
      <c r="C252" s="20">
        <v>548</v>
      </c>
      <c r="D252" s="19" t="s">
        <v>776</v>
      </c>
      <c r="E252" s="19" t="s">
        <v>777</v>
      </c>
      <c r="F252" s="21" t="s">
        <v>508</v>
      </c>
      <c r="G252" s="21"/>
    </row>
    <row r="253" spans="2:7" ht="15">
      <c r="B253" s="19" t="s">
        <v>576</v>
      </c>
      <c r="C253" s="20">
        <v>790</v>
      </c>
      <c r="D253" s="19" t="s">
        <v>636</v>
      </c>
      <c r="E253" s="19" t="s">
        <v>637</v>
      </c>
      <c r="F253" s="21"/>
      <c r="G253" s="21"/>
    </row>
    <row r="254" spans="2:7" ht="15">
      <c r="B254" s="19" t="s">
        <v>576</v>
      </c>
      <c r="C254" s="20">
        <v>1050</v>
      </c>
      <c r="D254" s="19" t="s">
        <v>316</v>
      </c>
      <c r="E254" s="19" t="s">
        <v>317</v>
      </c>
      <c r="F254" s="21"/>
      <c r="G254" s="21"/>
    </row>
    <row r="255" spans="2:7" ht="15">
      <c r="B255" s="19" t="s">
        <v>576</v>
      </c>
      <c r="C255" s="20">
        <v>1348</v>
      </c>
      <c r="D255" s="19" t="s">
        <v>434</v>
      </c>
      <c r="E255" s="19" t="s">
        <v>435</v>
      </c>
      <c r="F255" s="21" t="s">
        <v>508</v>
      </c>
      <c r="G255" s="21"/>
    </row>
    <row r="256" spans="2:7" ht="15">
      <c r="B256" s="19" t="s">
        <v>576</v>
      </c>
      <c r="C256" s="20">
        <v>1415</v>
      </c>
      <c r="D256" s="19" t="s">
        <v>194</v>
      </c>
      <c r="E256" s="19" t="s">
        <v>195</v>
      </c>
      <c r="F256" s="21" t="s">
        <v>508</v>
      </c>
      <c r="G256" s="21"/>
    </row>
    <row r="257" spans="2:7" ht="15">
      <c r="B257" s="19" t="s">
        <v>576</v>
      </c>
      <c r="C257" s="20">
        <v>83</v>
      </c>
      <c r="D257" s="19" t="s">
        <v>544</v>
      </c>
      <c r="E257" s="19" t="s">
        <v>545</v>
      </c>
      <c r="F257" s="21" t="s">
        <v>508</v>
      </c>
      <c r="G257" s="21" t="s">
        <v>546</v>
      </c>
    </row>
    <row r="258" spans="2:7" ht="15">
      <c r="B258" s="19" t="s">
        <v>576</v>
      </c>
      <c r="C258" s="20">
        <v>93</v>
      </c>
      <c r="D258" s="19" t="s">
        <v>558</v>
      </c>
      <c r="E258" s="19"/>
      <c r="F258" s="21" t="s">
        <v>508</v>
      </c>
      <c r="G258" s="21" t="s">
        <v>559</v>
      </c>
    </row>
    <row r="259" spans="2:7" ht="15">
      <c r="B259" s="19" t="s">
        <v>576</v>
      </c>
      <c r="C259" s="20">
        <v>163</v>
      </c>
      <c r="D259" s="19" t="s">
        <v>585</v>
      </c>
      <c r="E259" s="19" t="s">
        <v>586</v>
      </c>
      <c r="F259" s="21" t="s">
        <v>508</v>
      </c>
      <c r="G259" s="21"/>
    </row>
    <row r="260" spans="2:7" ht="15">
      <c r="B260" s="19" t="s">
        <v>543</v>
      </c>
      <c r="C260" s="20">
        <v>313</v>
      </c>
      <c r="D260" s="19" t="s">
        <v>246</v>
      </c>
      <c r="E260" s="19" t="s">
        <v>247</v>
      </c>
      <c r="F260" s="21"/>
      <c r="G260" s="21" t="s">
        <v>248</v>
      </c>
    </row>
    <row r="261" spans="2:7" ht="15">
      <c r="B261" s="19" t="s">
        <v>543</v>
      </c>
      <c r="C261" s="20">
        <v>462</v>
      </c>
      <c r="D261" s="19" t="s">
        <v>733</v>
      </c>
      <c r="E261" s="19" t="s">
        <v>734</v>
      </c>
      <c r="F261" s="21"/>
      <c r="G261" s="21"/>
    </row>
    <row r="262" spans="2:7" ht="15">
      <c r="B262" s="19" t="s">
        <v>543</v>
      </c>
      <c r="C262" s="20">
        <v>470</v>
      </c>
      <c r="D262" s="19" t="s">
        <v>736</v>
      </c>
      <c r="E262" s="19" t="s">
        <v>737</v>
      </c>
      <c r="F262" s="21"/>
      <c r="G262" s="21"/>
    </row>
    <row r="263" spans="2:7" ht="15">
      <c r="B263" s="19" t="s">
        <v>543</v>
      </c>
      <c r="C263" s="20">
        <v>658</v>
      </c>
      <c r="D263" s="19" t="s">
        <v>817</v>
      </c>
      <c r="E263" s="19" t="s">
        <v>818</v>
      </c>
      <c r="F263" s="21" t="s">
        <v>508</v>
      </c>
      <c r="G263" s="21" t="s">
        <v>819</v>
      </c>
    </row>
    <row r="264" spans="2:7" ht="15">
      <c r="B264" s="19" t="s">
        <v>543</v>
      </c>
      <c r="C264" s="20">
        <v>1027</v>
      </c>
      <c r="D264" s="19" t="s">
        <v>88</v>
      </c>
      <c r="E264" s="19" t="s">
        <v>545</v>
      </c>
      <c r="F264" s="21"/>
      <c r="G264" s="21"/>
    </row>
    <row r="265" spans="2:7" ht="15">
      <c r="B265" s="19" t="s">
        <v>543</v>
      </c>
      <c r="C265" s="20">
        <v>1028</v>
      </c>
      <c r="D265" s="19" t="s">
        <v>89</v>
      </c>
      <c r="E265" s="19" t="s">
        <v>90</v>
      </c>
      <c r="F265" s="21"/>
      <c r="G265" s="21"/>
    </row>
    <row r="266" spans="2:7" ht="15">
      <c r="B266" s="19" t="s">
        <v>543</v>
      </c>
      <c r="C266" s="20">
        <v>1134</v>
      </c>
      <c r="D266" s="19" t="s">
        <v>308</v>
      </c>
      <c r="E266" s="19" t="s">
        <v>545</v>
      </c>
      <c r="F266" s="21"/>
      <c r="G266" s="21"/>
    </row>
    <row r="267" spans="2:7" ht="15">
      <c r="B267" s="19" t="s">
        <v>543</v>
      </c>
      <c r="C267" s="20">
        <v>151</v>
      </c>
      <c r="D267" s="19" t="s">
        <v>580</v>
      </c>
      <c r="E267" s="19" t="s">
        <v>581</v>
      </c>
      <c r="F267" s="21"/>
      <c r="G267" s="21"/>
    </row>
    <row r="268" spans="2:7" ht="15">
      <c r="B268" s="19" t="s">
        <v>543</v>
      </c>
      <c r="C268" s="20">
        <v>760</v>
      </c>
      <c r="D268" s="19" t="s">
        <v>624</v>
      </c>
      <c r="E268" s="19" t="s">
        <v>625</v>
      </c>
      <c r="F268" s="21"/>
      <c r="G268" s="21"/>
    </row>
    <row r="269" spans="2:7" ht="15">
      <c r="B269" s="19" t="s">
        <v>543</v>
      </c>
      <c r="C269" s="20">
        <v>1109</v>
      </c>
      <c r="D269" s="19" t="s">
        <v>292</v>
      </c>
      <c r="E269" s="19" t="s">
        <v>293</v>
      </c>
      <c r="F269" s="21"/>
      <c r="G269" s="21"/>
    </row>
    <row r="270" spans="2:7" ht="15">
      <c r="B270" s="19" t="s">
        <v>579</v>
      </c>
      <c r="C270" s="20">
        <v>1318</v>
      </c>
      <c r="D270" s="19" t="s">
        <v>411</v>
      </c>
      <c r="E270" s="19" t="s">
        <v>412</v>
      </c>
      <c r="F270" s="21"/>
      <c r="G270" s="21"/>
    </row>
    <row r="271" spans="2:7" ht="15">
      <c r="B271" s="19" t="s">
        <v>579</v>
      </c>
      <c r="C271" s="20">
        <v>1370</v>
      </c>
      <c r="D271" s="19" t="s">
        <v>453</v>
      </c>
      <c r="E271" s="19" t="s">
        <v>412</v>
      </c>
      <c r="F271" s="21"/>
      <c r="G271" s="21"/>
    </row>
    <row r="272" spans="2:7" ht="15">
      <c r="B272" s="19" t="s">
        <v>579</v>
      </c>
      <c r="C272" s="20">
        <v>47</v>
      </c>
      <c r="D272" s="19" t="s">
        <v>518</v>
      </c>
      <c r="E272" s="19" t="s">
        <v>519</v>
      </c>
      <c r="F272" s="21"/>
      <c r="G272" s="21"/>
    </row>
    <row r="273" spans="2:7" ht="15">
      <c r="B273" s="19" t="s">
        <v>579</v>
      </c>
      <c r="C273" s="20">
        <v>414</v>
      </c>
      <c r="D273" s="19" t="s">
        <v>717</v>
      </c>
      <c r="E273" s="19" t="s">
        <v>718</v>
      </c>
      <c r="F273" s="21"/>
      <c r="G273" s="21"/>
    </row>
    <row r="274" spans="2:7" ht="15">
      <c r="B274" s="19" t="s">
        <v>579</v>
      </c>
      <c r="C274" s="20">
        <v>1397</v>
      </c>
      <c r="D274" s="19" t="s">
        <v>126</v>
      </c>
      <c r="E274" s="19" t="s">
        <v>127</v>
      </c>
      <c r="F274" s="21" t="s">
        <v>508</v>
      </c>
      <c r="G274" s="21"/>
    </row>
    <row r="275" spans="2:7" ht="15">
      <c r="B275" s="19" t="s">
        <v>517</v>
      </c>
      <c r="C275" s="20">
        <v>1404</v>
      </c>
      <c r="D275" s="19" t="s">
        <v>181</v>
      </c>
      <c r="E275" s="19" t="s">
        <v>182</v>
      </c>
      <c r="F275" s="21"/>
      <c r="G275" s="21"/>
    </row>
    <row r="276" spans="2:7" ht="15">
      <c r="B276" s="19" t="s">
        <v>517</v>
      </c>
      <c r="C276" s="20">
        <v>1429</v>
      </c>
      <c r="D276" s="19" t="s">
        <v>206</v>
      </c>
      <c r="E276" s="19" t="s">
        <v>600</v>
      </c>
      <c r="F276" s="21" t="s">
        <v>508</v>
      </c>
      <c r="G276" s="21"/>
    </row>
    <row r="277" spans="2:7" ht="15">
      <c r="B277" s="19" t="s">
        <v>517</v>
      </c>
      <c r="C277" s="20">
        <v>1225</v>
      </c>
      <c r="D277" s="19" t="s">
        <v>158</v>
      </c>
      <c r="E277" s="19" t="s">
        <v>159</v>
      </c>
      <c r="F277" s="21"/>
      <c r="G277" s="21"/>
    </row>
    <row r="278" spans="2:7" ht="15">
      <c r="B278" s="19" t="s">
        <v>517</v>
      </c>
      <c r="C278" s="20">
        <v>1311</v>
      </c>
      <c r="D278" s="19" t="s">
        <v>402</v>
      </c>
      <c r="E278" s="19" t="s">
        <v>403</v>
      </c>
      <c r="F278" s="21"/>
      <c r="G278" s="21"/>
    </row>
    <row r="279" spans="2:7" ht="15">
      <c r="B279" s="19" t="s">
        <v>517</v>
      </c>
      <c r="C279" s="20">
        <v>1312</v>
      </c>
      <c r="D279" s="19" t="s">
        <v>404</v>
      </c>
      <c r="E279" s="19" t="s">
        <v>405</v>
      </c>
      <c r="F279" s="21"/>
      <c r="G279" s="21"/>
    </row>
    <row r="280" spans="2:7" ht="15">
      <c r="B280" s="19" t="s">
        <v>157</v>
      </c>
      <c r="C280" s="20">
        <v>1313</v>
      </c>
      <c r="D280" s="19" t="s">
        <v>406</v>
      </c>
      <c r="E280" s="19" t="s">
        <v>407</v>
      </c>
      <c r="F280" s="21"/>
      <c r="G280" s="21"/>
    </row>
    <row r="281" spans="2:7" ht="15">
      <c r="B281" s="19" t="s">
        <v>157</v>
      </c>
      <c r="C281" s="20">
        <v>1315</v>
      </c>
      <c r="D281" s="19" t="s">
        <v>408</v>
      </c>
      <c r="E281" s="19" t="s">
        <v>403</v>
      </c>
      <c r="F281" s="21"/>
      <c r="G281" s="21"/>
    </row>
    <row r="282" spans="2:7" ht="15">
      <c r="B282" s="19" t="s">
        <v>157</v>
      </c>
      <c r="C282" s="20">
        <v>1316</v>
      </c>
      <c r="D282" s="19" t="s">
        <v>409</v>
      </c>
      <c r="E282" s="19" t="s">
        <v>410</v>
      </c>
      <c r="F282" s="21"/>
      <c r="G282" s="21"/>
    </row>
    <row r="283" spans="2:7" ht="15">
      <c r="B283" s="19" t="s">
        <v>157</v>
      </c>
      <c r="C283" s="20">
        <v>1426</v>
      </c>
      <c r="D283" s="19" t="s">
        <v>203</v>
      </c>
      <c r="E283" s="19"/>
      <c r="F283" s="21"/>
      <c r="G283" s="21"/>
    </row>
    <row r="284" spans="2:7" ht="15">
      <c r="B284" s="19" t="s">
        <v>157</v>
      </c>
      <c r="C284" s="20">
        <v>1482</v>
      </c>
      <c r="D284" s="19" t="s">
        <v>839</v>
      </c>
      <c r="E284" s="19" t="s">
        <v>840</v>
      </c>
      <c r="F284" s="21" t="s">
        <v>508</v>
      </c>
      <c r="G284" s="21"/>
    </row>
    <row r="285" spans="2:7" ht="15">
      <c r="B285" s="19" t="s">
        <v>157</v>
      </c>
      <c r="C285" s="20">
        <v>1483</v>
      </c>
      <c r="D285" s="19" t="s">
        <v>841</v>
      </c>
      <c r="E285" s="19" t="s">
        <v>321</v>
      </c>
      <c r="F285" s="21" t="s">
        <v>508</v>
      </c>
      <c r="G285" s="21"/>
    </row>
    <row r="286" spans="2:7" ht="15">
      <c r="B286" s="19" t="s">
        <v>157</v>
      </c>
      <c r="C286" s="20">
        <v>308</v>
      </c>
      <c r="D286" s="19" t="s">
        <v>241</v>
      </c>
      <c r="E286" s="19" t="s">
        <v>242</v>
      </c>
      <c r="F286" s="21"/>
      <c r="G286" s="21"/>
    </row>
    <row r="287" spans="2:7" ht="15">
      <c r="B287" s="19" t="s">
        <v>157</v>
      </c>
      <c r="C287" s="20">
        <v>833</v>
      </c>
      <c r="D287" s="19" t="s">
        <v>4</v>
      </c>
      <c r="E287" s="19"/>
      <c r="F287" s="21"/>
      <c r="G287" s="21"/>
    </row>
    <row r="288" spans="2:7" ht="15">
      <c r="B288" s="19" t="s">
        <v>157</v>
      </c>
      <c r="C288" s="20">
        <v>1149</v>
      </c>
      <c r="D288" s="19" t="s">
        <v>313</v>
      </c>
      <c r="E288" s="19" t="s">
        <v>354</v>
      </c>
      <c r="F288" s="21"/>
      <c r="G288" s="21"/>
    </row>
    <row r="289" spans="2:7" ht="15">
      <c r="B289" s="19" t="s">
        <v>240</v>
      </c>
      <c r="C289" s="20">
        <v>1183</v>
      </c>
      <c r="D289" s="19" t="s">
        <v>99</v>
      </c>
      <c r="E289" s="19" t="s">
        <v>136</v>
      </c>
      <c r="F289" s="21"/>
      <c r="G289" s="21"/>
    </row>
    <row r="290" spans="2:7" ht="15">
      <c r="B290" s="19" t="s">
        <v>240</v>
      </c>
      <c r="C290" s="20">
        <v>1329</v>
      </c>
      <c r="D290" s="19" t="s">
        <v>418</v>
      </c>
      <c r="E290" s="19" t="s">
        <v>242</v>
      </c>
      <c r="F290" s="21"/>
      <c r="G290" s="21"/>
    </row>
    <row r="291" spans="2:7" ht="15">
      <c r="B291" s="19" t="s">
        <v>240</v>
      </c>
      <c r="C291" s="20">
        <v>412</v>
      </c>
      <c r="D291" s="19" t="s">
        <v>715</v>
      </c>
      <c r="E291" s="19" t="s">
        <v>716</v>
      </c>
      <c r="F291" s="21"/>
      <c r="G291" s="21"/>
    </row>
    <row r="292" spans="2:7" ht="15">
      <c r="B292" s="19" t="s">
        <v>240</v>
      </c>
      <c r="C292" s="20">
        <v>930</v>
      </c>
      <c r="D292" s="19" t="s">
        <v>46</v>
      </c>
      <c r="E292" s="19" t="s">
        <v>47</v>
      </c>
      <c r="F292" s="21"/>
      <c r="G292" s="21"/>
    </row>
    <row r="293" spans="2:7" ht="15">
      <c r="B293" s="19" t="s">
        <v>240</v>
      </c>
      <c r="C293" s="20">
        <v>1167</v>
      </c>
      <c r="D293" s="19" t="s">
        <v>365</v>
      </c>
      <c r="E293" s="19" t="s">
        <v>366</v>
      </c>
      <c r="F293" s="21"/>
      <c r="G293" s="21"/>
    </row>
    <row r="294" spans="2:7" ht="15">
      <c r="B294" s="19" t="s">
        <v>714</v>
      </c>
      <c r="C294" s="20">
        <v>1168</v>
      </c>
      <c r="D294" s="19" t="s">
        <v>367</v>
      </c>
      <c r="E294" s="19" t="s">
        <v>368</v>
      </c>
      <c r="F294" s="21"/>
      <c r="G294" s="21"/>
    </row>
    <row r="295" spans="2:7" ht="15">
      <c r="B295" s="19" t="s">
        <v>714</v>
      </c>
      <c r="C295" s="20">
        <v>1309</v>
      </c>
      <c r="D295" s="19" t="s">
        <v>399</v>
      </c>
      <c r="E295" s="19" t="s">
        <v>400</v>
      </c>
      <c r="F295" s="21"/>
      <c r="G295" s="21" t="s">
        <v>401</v>
      </c>
    </row>
    <row r="296" spans="2:7" ht="15">
      <c r="B296" s="19" t="s">
        <v>714</v>
      </c>
      <c r="C296" s="20">
        <v>1353</v>
      </c>
      <c r="D296" s="19" t="s">
        <v>440</v>
      </c>
      <c r="E296" s="19" t="s">
        <v>368</v>
      </c>
      <c r="F296" s="21"/>
      <c r="G296" s="21"/>
    </row>
    <row r="297" spans="2:7" ht="15">
      <c r="B297" s="19" t="s">
        <v>714</v>
      </c>
      <c r="C297" s="20">
        <v>1394</v>
      </c>
      <c r="D297" s="19" t="s">
        <v>123</v>
      </c>
      <c r="E297" s="19"/>
      <c r="F297" s="21"/>
      <c r="G297" s="21"/>
    </row>
    <row r="298" spans="2:7" ht="15">
      <c r="B298" s="19" t="s">
        <v>714</v>
      </c>
      <c r="C298" s="20">
        <v>1471</v>
      </c>
      <c r="D298" s="19" t="s">
        <v>832</v>
      </c>
      <c r="E298" s="19" t="s">
        <v>400</v>
      </c>
      <c r="F298" s="21" t="s">
        <v>508</v>
      </c>
      <c r="G298" s="21"/>
    </row>
    <row r="299" spans="2:7" ht="15">
      <c r="B299" s="19" t="s">
        <v>714</v>
      </c>
      <c r="C299" s="20">
        <v>40</v>
      </c>
      <c r="D299" s="19" t="s">
        <v>513</v>
      </c>
      <c r="E299" s="19"/>
      <c r="F299" s="21" t="s">
        <v>508</v>
      </c>
      <c r="G299" s="21"/>
    </row>
    <row r="300" spans="2:7" ht="15">
      <c r="B300" s="19" t="s">
        <v>714</v>
      </c>
      <c r="C300" s="20">
        <v>343</v>
      </c>
      <c r="D300" s="19" t="s">
        <v>257</v>
      </c>
      <c r="E300" s="19" t="s">
        <v>258</v>
      </c>
      <c r="F300" s="21"/>
      <c r="G300" s="21"/>
    </row>
    <row r="301" spans="2:7" ht="15">
      <c r="B301" s="19" t="s">
        <v>714</v>
      </c>
      <c r="C301" s="20">
        <v>1273</v>
      </c>
      <c r="D301" s="19" t="s">
        <v>940</v>
      </c>
      <c r="E301" s="19"/>
      <c r="F301" s="21"/>
      <c r="G301" s="21"/>
    </row>
    <row r="302" spans="2:7" ht="15">
      <c r="B302" s="19" t="s">
        <v>714</v>
      </c>
      <c r="C302" s="20">
        <v>1172</v>
      </c>
      <c r="D302" s="19" t="s">
        <v>371</v>
      </c>
      <c r="E302" s="19" t="s">
        <v>93</v>
      </c>
      <c r="F302" s="21" t="s">
        <v>508</v>
      </c>
      <c r="G302" s="21"/>
    </row>
    <row r="303" spans="2:7" ht="15">
      <c r="B303" s="19" t="s">
        <v>512</v>
      </c>
      <c r="C303" s="20">
        <v>1325</v>
      </c>
      <c r="D303" s="19" t="s">
        <v>415</v>
      </c>
      <c r="E303" s="19" t="s">
        <v>416</v>
      </c>
      <c r="F303" s="21"/>
      <c r="G303" s="21"/>
    </row>
    <row r="304" spans="2:7" ht="15">
      <c r="B304" s="19" t="s">
        <v>512</v>
      </c>
      <c r="C304" s="20" t="s">
        <v>910</v>
      </c>
      <c r="D304" s="19" t="s">
        <v>489</v>
      </c>
      <c r="E304" s="19" t="s">
        <v>490</v>
      </c>
      <c r="F304" s="21"/>
      <c r="G304" s="21" t="s">
        <v>491</v>
      </c>
    </row>
    <row r="305" spans="2:7" ht="15">
      <c r="B305" s="19" t="s">
        <v>512</v>
      </c>
      <c r="C305" s="20">
        <v>102</v>
      </c>
      <c r="D305" s="19" t="s">
        <v>560</v>
      </c>
      <c r="E305" s="19" t="s">
        <v>561</v>
      </c>
      <c r="F305" s="21"/>
      <c r="G305" s="21"/>
    </row>
    <row r="306" spans="2:7" ht="15">
      <c r="B306" s="19" t="s">
        <v>512</v>
      </c>
      <c r="C306" s="20">
        <v>103</v>
      </c>
      <c r="D306" s="19" t="s">
        <v>562</v>
      </c>
      <c r="E306" s="19"/>
      <c r="F306" s="21"/>
      <c r="G306" s="21"/>
    </row>
    <row r="307" spans="2:7" ht="15">
      <c r="B307" s="19" t="s">
        <v>488</v>
      </c>
      <c r="C307" s="20">
        <v>107</v>
      </c>
      <c r="D307" s="19" t="s">
        <v>563</v>
      </c>
      <c r="E307" s="19"/>
      <c r="F307" s="21"/>
      <c r="G307" s="21"/>
    </row>
    <row r="308" spans="2:7" ht="15">
      <c r="B308" s="19" t="s">
        <v>488</v>
      </c>
      <c r="C308" s="20">
        <v>282</v>
      </c>
      <c r="D308" s="19" t="s">
        <v>682</v>
      </c>
      <c r="E308" s="19" t="s">
        <v>683</v>
      </c>
      <c r="F308" s="21" t="s">
        <v>508</v>
      </c>
      <c r="G308" s="21"/>
    </row>
    <row r="309" spans="2:7" ht="15">
      <c r="B309" s="19" t="s">
        <v>488</v>
      </c>
      <c r="C309" s="20">
        <v>493</v>
      </c>
      <c r="D309" s="19" t="s">
        <v>744</v>
      </c>
      <c r="E309" s="19" t="s">
        <v>745</v>
      </c>
      <c r="F309" s="21" t="s">
        <v>508</v>
      </c>
      <c r="G309" s="21"/>
    </row>
    <row r="310" spans="2:7" ht="15">
      <c r="B310" s="19" t="s">
        <v>488</v>
      </c>
      <c r="C310" s="20">
        <v>564</v>
      </c>
      <c r="D310" s="19" t="s">
        <v>781</v>
      </c>
      <c r="E310" s="19" t="s">
        <v>782</v>
      </c>
      <c r="F310" s="21"/>
      <c r="G310" s="21"/>
    </row>
    <row r="311" spans="2:7" ht="15">
      <c r="B311" s="19" t="s">
        <v>488</v>
      </c>
      <c r="C311" s="20">
        <v>670</v>
      </c>
      <c r="D311" s="19" t="s">
        <v>593</v>
      </c>
      <c r="E311" s="19" t="s">
        <v>594</v>
      </c>
      <c r="F311" s="21" t="s">
        <v>508</v>
      </c>
      <c r="G311" s="21" t="s">
        <v>595</v>
      </c>
    </row>
    <row r="312" spans="2:7" ht="15">
      <c r="B312" s="19" t="s">
        <v>488</v>
      </c>
      <c r="C312" s="20">
        <v>915</v>
      </c>
      <c r="D312" s="19" t="s">
        <v>37</v>
      </c>
      <c r="E312" s="19" t="s">
        <v>38</v>
      </c>
      <c r="F312" s="21"/>
      <c r="G312" s="21"/>
    </row>
    <row r="313" spans="2:7" ht="15">
      <c r="B313" s="19" t="s">
        <v>488</v>
      </c>
      <c r="C313" s="20">
        <v>929</v>
      </c>
      <c r="D313" s="19" t="s">
        <v>43</v>
      </c>
      <c r="E313" s="19" t="s">
        <v>44</v>
      </c>
      <c r="F313" s="21"/>
      <c r="G313" s="21" t="s">
        <v>45</v>
      </c>
    </row>
    <row r="314" spans="2:7" ht="15">
      <c r="B314" s="19" t="s">
        <v>488</v>
      </c>
      <c r="C314" s="20">
        <v>935</v>
      </c>
      <c r="D314" s="19" t="s">
        <v>51</v>
      </c>
      <c r="E314" s="19" t="s">
        <v>52</v>
      </c>
      <c r="F314" s="21"/>
      <c r="G314" s="21"/>
    </row>
    <row r="315" spans="2:7" ht="15">
      <c r="B315" s="19" t="s">
        <v>488</v>
      </c>
      <c r="C315" s="20">
        <v>949</v>
      </c>
      <c r="D315" s="19" t="s">
        <v>62</v>
      </c>
      <c r="E315" s="19" t="s">
        <v>63</v>
      </c>
      <c r="F315" s="21" t="s">
        <v>508</v>
      </c>
      <c r="G315" s="21"/>
    </row>
    <row r="316" spans="2:7" ht="15">
      <c r="B316" s="19" t="s">
        <v>488</v>
      </c>
      <c r="C316" s="20">
        <v>1001</v>
      </c>
      <c r="D316" s="19" t="s">
        <v>82</v>
      </c>
      <c r="E316" s="19" t="s">
        <v>83</v>
      </c>
      <c r="F316" s="21" t="s">
        <v>508</v>
      </c>
      <c r="G316" s="21"/>
    </row>
    <row r="317" spans="2:7" ht="15">
      <c r="B317" s="19" t="s">
        <v>488</v>
      </c>
      <c r="C317" s="20">
        <v>1054</v>
      </c>
      <c r="D317" s="19" t="s">
        <v>271</v>
      </c>
      <c r="E317" s="19" t="s">
        <v>272</v>
      </c>
      <c r="F317" s="21" t="s">
        <v>508</v>
      </c>
      <c r="G317" s="21"/>
    </row>
    <row r="318" spans="2:7" ht="15">
      <c r="B318" s="19" t="s">
        <v>488</v>
      </c>
      <c r="C318" s="20">
        <v>1220</v>
      </c>
      <c r="D318" s="19" t="s">
        <v>151</v>
      </c>
      <c r="E318" s="19" t="s">
        <v>152</v>
      </c>
      <c r="F318" s="21"/>
      <c r="G318" s="21"/>
    </row>
    <row r="319" spans="2:7" ht="15">
      <c r="B319" s="19" t="s">
        <v>488</v>
      </c>
      <c r="C319" s="20">
        <v>1260</v>
      </c>
      <c r="D319" s="19" t="s">
        <v>178</v>
      </c>
      <c r="E319" s="19" t="s">
        <v>100</v>
      </c>
      <c r="F319" s="21"/>
      <c r="G319" s="21"/>
    </row>
    <row r="320" spans="2:7" ht="15">
      <c r="B320" s="19" t="s">
        <v>488</v>
      </c>
      <c r="C320" s="20">
        <v>1302</v>
      </c>
      <c r="D320" s="19" t="s">
        <v>394</v>
      </c>
      <c r="E320" s="19" t="s">
        <v>561</v>
      </c>
      <c r="F320" s="21" t="s">
        <v>508</v>
      </c>
      <c r="G320" s="21"/>
    </row>
    <row r="321" spans="2:7" ht="15">
      <c r="B321" s="19" t="s">
        <v>488</v>
      </c>
      <c r="C321" s="20">
        <v>1350</v>
      </c>
      <c r="D321" s="19" t="s">
        <v>436</v>
      </c>
      <c r="E321" s="19" t="s">
        <v>437</v>
      </c>
      <c r="F321" s="21"/>
      <c r="G321" s="21" t="s">
        <v>438</v>
      </c>
    </row>
    <row r="322" spans="2:7" ht="15">
      <c r="B322" s="19" t="s">
        <v>488</v>
      </c>
      <c r="C322" s="20">
        <v>1351</v>
      </c>
      <c r="D322" s="19" t="s">
        <v>439</v>
      </c>
      <c r="E322" s="19" t="s">
        <v>437</v>
      </c>
      <c r="F322" s="21"/>
      <c r="G322" s="21"/>
    </row>
    <row r="323" spans="2:7" ht="15">
      <c r="B323" s="19" t="s">
        <v>488</v>
      </c>
      <c r="C323" s="20">
        <v>1465</v>
      </c>
      <c r="D323" s="19" t="s">
        <v>823</v>
      </c>
      <c r="E323" s="19" t="s">
        <v>824</v>
      </c>
      <c r="F323" s="21" t="s">
        <v>508</v>
      </c>
      <c r="G323" s="21"/>
    </row>
    <row r="324" spans="2:7" ht="15">
      <c r="B324" s="19" t="s">
        <v>488</v>
      </c>
      <c r="C324" s="20">
        <v>1495</v>
      </c>
      <c r="D324" s="19" t="s">
        <v>334</v>
      </c>
      <c r="E324" s="19" t="s">
        <v>52</v>
      </c>
      <c r="F324" s="21" t="s">
        <v>508</v>
      </c>
      <c r="G324" s="21"/>
    </row>
    <row r="325" spans="2:7" ht="15">
      <c r="B325" s="19" t="s">
        <v>488</v>
      </c>
      <c r="C325" s="20">
        <v>1525</v>
      </c>
      <c r="D325" s="19" t="s">
        <v>851</v>
      </c>
      <c r="E325" s="19" t="s">
        <v>852</v>
      </c>
      <c r="F325" s="21" t="s">
        <v>508</v>
      </c>
      <c r="G325" s="21"/>
    </row>
    <row r="326" spans="2:7" ht="15">
      <c r="B326" s="19" t="s">
        <v>488</v>
      </c>
      <c r="C326" s="20">
        <v>291</v>
      </c>
      <c r="D326" s="19" t="s">
        <v>687</v>
      </c>
      <c r="E326" s="19" t="s">
        <v>688</v>
      </c>
      <c r="F326" s="21"/>
      <c r="G326" s="21"/>
    </row>
    <row r="327" spans="2:7" ht="15">
      <c r="B327" s="19" t="s">
        <v>488</v>
      </c>
      <c r="C327" s="20">
        <v>465</v>
      </c>
      <c r="D327" s="19" t="s">
        <v>735</v>
      </c>
      <c r="E327" s="19"/>
      <c r="F327" s="21"/>
      <c r="G327" s="21"/>
    </row>
    <row r="328" spans="2:7" ht="15">
      <c r="B328" s="19" t="s">
        <v>488</v>
      </c>
      <c r="C328" s="20">
        <v>638</v>
      </c>
      <c r="D328" s="19" t="s">
        <v>805</v>
      </c>
      <c r="E328" s="19" t="s">
        <v>806</v>
      </c>
      <c r="F328" s="21"/>
      <c r="G328" s="21"/>
    </row>
    <row r="329" spans="2:7" ht="15">
      <c r="B329" s="19" t="s">
        <v>686</v>
      </c>
      <c r="C329" s="20">
        <v>817</v>
      </c>
      <c r="D329" s="19" t="s">
        <v>644</v>
      </c>
      <c r="E329" s="19"/>
      <c r="F329" s="21"/>
      <c r="G329" s="21"/>
    </row>
    <row r="330" spans="2:7" ht="15">
      <c r="B330" s="19" t="s">
        <v>686</v>
      </c>
      <c r="C330" s="20">
        <v>981</v>
      </c>
      <c r="D330" s="19" t="s">
        <v>75</v>
      </c>
      <c r="E330" s="19" t="s">
        <v>76</v>
      </c>
      <c r="F330" s="21"/>
      <c r="G330" s="21"/>
    </row>
    <row r="331" spans="2:7" ht="15">
      <c r="B331" s="19" t="s">
        <v>686</v>
      </c>
      <c r="C331" s="20">
        <v>1126</v>
      </c>
      <c r="D331" s="19" t="s">
        <v>306</v>
      </c>
      <c r="E331" s="19" t="s">
        <v>307</v>
      </c>
      <c r="F331" s="21"/>
      <c r="G331" s="21"/>
    </row>
    <row r="332" spans="2:7" ht="15">
      <c r="B332" s="19" t="s">
        <v>686</v>
      </c>
      <c r="C332" s="20">
        <v>1301</v>
      </c>
      <c r="D332" s="19" t="s">
        <v>393</v>
      </c>
      <c r="E332" s="19" t="s">
        <v>688</v>
      </c>
      <c r="F332" s="21"/>
      <c r="G332" s="21"/>
    </row>
    <row r="333" spans="2:7" ht="15">
      <c r="B333" s="19" t="s">
        <v>686</v>
      </c>
      <c r="C333" s="20">
        <v>1338</v>
      </c>
      <c r="D333" s="19" t="s">
        <v>421</v>
      </c>
      <c r="E333" s="19" t="s">
        <v>422</v>
      </c>
      <c r="F333" s="21"/>
      <c r="G333" s="21"/>
    </row>
    <row r="334" spans="2:7" ht="15">
      <c r="B334" s="19" t="s">
        <v>686</v>
      </c>
      <c r="C334" s="20">
        <v>1372</v>
      </c>
      <c r="D334" s="19" t="s">
        <v>454</v>
      </c>
      <c r="E334" s="19" t="s">
        <v>76</v>
      </c>
      <c r="F334" s="21"/>
      <c r="G334" s="21"/>
    </row>
    <row r="335" spans="2:7" ht="15">
      <c r="B335" s="19" t="s">
        <v>686</v>
      </c>
      <c r="C335" s="20">
        <v>1373</v>
      </c>
      <c r="D335" s="19" t="s">
        <v>455</v>
      </c>
      <c r="E335" s="19" t="s">
        <v>76</v>
      </c>
      <c r="F335" s="21"/>
      <c r="G335" s="21"/>
    </row>
    <row r="336" spans="2:7" ht="15">
      <c r="B336" s="19" t="s">
        <v>686</v>
      </c>
      <c r="C336" s="20">
        <v>50</v>
      </c>
      <c r="D336" s="19" t="s">
        <v>525</v>
      </c>
      <c r="E336" s="19" t="s">
        <v>526</v>
      </c>
      <c r="F336" s="21"/>
      <c r="G336" s="21" t="s">
        <v>527</v>
      </c>
    </row>
    <row r="337" spans="2:7" ht="15">
      <c r="B337" s="19" t="s">
        <v>686</v>
      </c>
      <c r="C337" s="20">
        <v>543</v>
      </c>
      <c r="D337" s="19" t="s">
        <v>772</v>
      </c>
      <c r="E337" s="19" t="s">
        <v>773</v>
      </c>
      <c r="F337" s="21" t="s">
        <v>508</v>
      </c>
      <c r="G337" s="21"/>
    </row>
    <row r="338" spans="2:7" ht="15">
      <c r="B338" s="19" t="s">
        <v>686</v>
      </c>
      <c r="C338" s="20">
        <v>546</v>
      </c>
      <c r="D338" s="19" t="s">
        <v>774</v>
      </c>
      <c r="E338" s="19" t="s">
        <v>775</v>
      </c>
      <c r="F338" s="21"/>
      <c r="G338" s="21"/>
    </row>
    <row r="339" spans="2:7" ht="15">
      <c r="B339" s="19" t="s">
        <v>524</v>
      </c>
      <c r="C339" s="20">
        <v>1169</v>
      </c>
      <c r="D339" s="19" t="s">
        <v>369</v>
      </c>
      <c r="E339" s="19" t="s">
        <v>370</v>
      </c>
      <c r="F339" s="21"/>
      <c r="G339" s="21"/>
    </row>
    <row r="340" spans="2:7" ht="15">
      <c r="B340" s="19" t="s">
        <v>524</v>
      </c>
      <c r="C340" s="20">
        <v>1173</v>
      </c>
      <c r="D340" s="19" t="s">
        <v>94</v>
      </c>
      <c r="E340" s="19" t="s">
        <v>95</v>
      </c>
      <c r="F340" s="21" t="s">
        <v>508</v>
      </c>
      <c r="G340" s="21"/>
    </row>
    <row r="341" spans="2:7" ht="15">
      <c r="B341" s="19" t="s">
        <v>524</v>
      </c>
      <c r="C341" s="20">
        <v>1263</v>
      </c>
      <c r="D341" s="19" t="s">
        <v>101</v>
      </c>
      <c r="E341" s="19" t="s">
        <v>102</v>
      </c>
      <c r="F341" s="21"/>
      <c r="G341" s="21"/>
    </row>
    <row r="342" spans="2:7" ht="15">
      <c r="B342" s="19" t="s">
        <v>524</v>
      </c>
      <c r="C342" s="20">
        <v>1264</v>
      </c>
      <c r="D342" s="19" t="s">
        <v>103</v>
      </c>
      <c r="E342" s="19" t="s">
        <v>102</v>
      </c>
      <c r="F342" s="21"/>
      <c r="G342" s="21"/>
    </row>
    <row r="343" spans="2:7" ht="15">
      <c r="B343" s="19" t="s">
        <v>524</v>
      </c>
      <c r="C343" s="20">
        <v>1265</v>
      </c>
      <c r="D343" s="19" t="s">
        <v>104</v>
      </c>
      <c r="E343" s="19" t="s">
        <v>105</v>
      </c>
      <c r="F343" s="21" t="s">
        <v>508</v>
      </c>
      <c r="G343" s="21"/>
    </row>
    <row r="344" spans="2:7" ht="15">
      <c r="B344" s="19" t="s">
        <v>524</v>
      </c>
      <c r="C344" s="20">
        <v>1339</v>
      </c>
      <c r="D344" s="19" t="s">
        <v>423</v>
      </c>
      <c r="E344" s="19" t="s">
        <v>424</v>
      </c>
      <c r="F344" s="21"/>
      <c r="G344" s="21"/>
    </row>
    <row r="345" spans="2:7" ht="15">
      <c r="B345" s="19" t="s">
        <v>524</v>
      </c>
      <c r="C345" s="20">
        <v>1412</v>
      </c>
      <c r="D345" s="19" t="s">
        <v>191</v>
      </c>
      <c r="E345" s="19" t="s">
        <v>192</v>
      </c>
      <c r="F345" s="21"/>
      <c r="G345" s="21" t="s">
        <v>193</v>
      </c>
    </row>
    <row r="346" spans="2:7" ht="15">
      <c r="B346" s="19" t="s">
        <v>524</v>
      </c>
      <c r="C346" s="20">
        <v>1469</v>
      </c>
      <c r="D346" s="19" t="s">
        <v>830</v>
      </c>
      <c r="E346" s="19" t="s">
        <v>831</v>
      </c>
      <c r="F346" s="21" t="s">
        <v>508</v>
      </c>
      <c r="G346" s="21"/>
    </row>
    <row r="347" spans="2:7" ht="15">
      <c r="B347" s="19" t="s">
        <v>524</v>
      </c>
      <c r="C347" s="20">
        <v>1472</v>
      </c>
      <c r="D347" s="19" t="s">
        <v>833</v>
      </c>
      <c r="E347" s="19" t="s">
        <v>834</v>
      </c>
      <c r="F347" s="21" t="s">
        <v>508</v>
      </c>
      <c r="G347" s="21"/>
    </row>
    <row r="348" spans="2:7" ht="15">
      <c r="B348" s="19" t="s">
        <v>524</v>
      </c>
      <c r="C348" s="20">
        <v>230</v>
      </c>
      <c r="D348" s="19" t="s">
        <v>662</v>
      </c>
      <c r="E348" s="19" t="s">
        <v>663</v>
      </c>
      <c r="F348" s="21"/>
      <c r="G348" s="21"/>
    </row>
    <row r="349" spans="2:7" ht="15">
      <c r="B349" s="19" t="s">
        <v>524</v>
      </c>
      <c r="C349" s="20">
        <v>762</v>
      </c>
      <c r="D349" s="19" t="s">
        <v>626</v>
      </c>
      <c r="E349" s="19" t="s">
        <v>627</v>
      </c>
      <c r="F349" s="21" t="s">
        <v>508</v>
      </c>
      <c r="G349" s="21"/>
    </row>
    <row r="350" spans="2:7" ht="15">
      <c r="B350" s="19" t="s">
        <v>524</v>
      </c>
      <c r="C350" s="20">
        <v>1107</v>
      </c>
      <c r="D350" s="19" t="s">
        <v>290</v>
      </c>
      <c r="E350" s="19" t="s">
        <v>291</v>
      </c>
      <c r="F350" s="21"/>
      <c r="G350" s="21"/>
    </row>
    <row r="351" spans="2:7" ht="15">
      <c r="B351" s="19" t="s">
        <v>661</v>
      </c>
      <c r="C351" s="20">
        <v>1177</v>
      </c>
      <c r="D351" s="19" t="s">
        <v>96</v>
      </c>
      <c r="E351" s="19" t="s">
        <v>97</v>
      </c>
      <c r="F351" s="21"/>
      <c r="G351" s="21"/>
    </row>
    <row r="352" spans="2:7" ht="15">
      <c r="B352" s="19" t="s">
        <v>661</v>
      </c>
      <c r="C352" s="20">
        <v>1290</v>
      </c>
      <c r="D352" s="19" t="s">
        <v>383</v>
      </c>
      <c r="E352" s="19" t="s">
        <v>97</v>
      </c>
      <c r="F352" s="21"/>
      <c r="G352" s="21"/>
    </row>
    <row r="353" spans="2:7" ht="15">
      <c r="B353" s="19" t="s">
        <v>661</v>
      </c>
      <c r="C353" s="20">
        <v>1</v>
      </c>
      <c r="D353" s="19" t="s">
        <v>469</v>
      </c>
      <c r="E353" s="19" t="s">
        <v>470</v>
      </c>
      <c r="F353" s="21"/>
      <c r="G353" s="21" t="s">
        <v>471</v>
      </c>
    </row>
    <row r="354" spans="2:7" ht="15">
      <c r="B354" s="19" t="s">
        <v>661</v>
      </c>
      <c r="C354" s="20">
        <v>52</v>
      </c>
      <c r="D354" s="19" t="s">
        <v>530</v>
      </c>
      <c r="E354" s="19" t="s">
        <v>531</v>
      </c>
      <c r="F354" s="21"/>
      <c r="G354" s="21" t="s">
        <v>532</v>
      </c>
    </row>
    <row r="355" spans="2:7" ht="15">
      <c r="B355" s="19" t="s">
        <v>661</v>
      </c>
      <c r="C355" s="20">
        <v>75</v>
      </c>
      <c r="D355" s="19" t="s">
        <v>539</v>
      </c>
      <c r="E355" s="19" t="s">
        <v>531</v>
      </c>
      <c r="F355" s="21"/>
      <c r="G355" s="21" t="s">
        <v>540</v>
      </c>
    </row>
    <row r="356" spans="2:7" ht="15">
      <c r="B356" s="19" t="s">
        <v>468</v>
      </c>
      <c r="C356" s="20">
        <v>85</v>
      </c>
      <c r="D356" s="19" t="s">
        <v>547</v>
      </c>
      <c r="E356" s="19" t="s">
        <v>548</v>
      </c>
      <c r="F356" s="21"/>
      <c r="G356" s="21" t="s">
        <v>549</v>
      </c>
    </row>
    <row r="357" spans="2:7" ht="15">
      <c r="B357" s="19" t="s">
        <v>468</v>
      </c>
      <c r="C357" s="20">
        <v>290</v>
      </c>
      <c r="D357" s="19" t="s">
        <v>684</v>
      </c>
      <c r="E357" s="19" t="s">
        <v>685</v>
      </c>
      <c r="F357" s="21"/>
      <c r="G357" s="21"/>
    </row>
    <row r="358" spans="2:7" ht="15">
      <c r="B358" s="19" t="s">
        <v>468</v>
      </c>
      <c r="C358" s="20">
        <v>311</v>
      </c>
      <c r="D358" s="19" t="s">
        <v>243</v>
      </c>
      <c r="E358" s="19"/>
      <c r="F358" s="21"/>
      <c r="G358" s="21"/>
    </row>
    <row r="359" spans="2:7" ht="15">
      <c r="B359" s="19" t="s">
        <v>468</v>
      </c>
      <c r="C359" s="20">
        <v>536</v>
      </c>
      <c r="D359" s="19" t="s">
        <v>770</v>
      </c>
      <c r="E359" s="19" t="s">
        <v>771</v>
      </c>
      <c r="F359" s="21" t="s">
        <v>508</v>
      </c>
      <c r="G359" s="21"/>
    </row>
    <row r="360" spans="2:7" ht="15">
      <c r="B360" s="19" t="s">
        <v>468</v>
      </c>
      <c r="C360" s="20">
        <v>669</v>
      </c>
      <c r="D360" s="19" t="s">
        <v>820</v>
      </c>
      <c r="E360" s="19" t="s">
        <v>592</v>
      </c>
      <c r="F360" s="21"/>
      <c r="G360" s="21"/>
    </row>
    <row r="361" spans="2:7" ht="15">
      <c r="B361" s="19" t="s">
        <v>468</v>
      </c>
      <c r="C361" s="20">
        <v>836</v>
      </c>
      <c r="D361" s="19" t="s">
        <v>7</v>
      </c>
      <c r="E361" s="19" t="s">
        <v>8</v>
      </c>
      <c r="F361" s="21" t="s">
        <v>508</v>
      </c>
      <c r="G361" s="21"/>
    </row>
    <row r="362" spans="2:7" ht="15">
      <c r="B362" s="19" t="s">
        <v>468</v>
      </c>
      <c r="C362" s="20">
        <v>940</v>
      </c>
      <c r="D362" s="19" t="s">
        <v>55</v>
      </c>
      <c r="E362" s="19" t="s">
        <v>56</v>
      </c>
      <c r="F362" s="21" t="s">
        <v>508</v>
      </c>
      <c r="G362" s="21" t="s">
        <v>57</v>
      </c>
    </row>
    <row r="363" spans="2:7" ht="15">
      <c r="B363" s="19" t="s">
        <v>468</v>
      </c>
      <c r="C363" s="20">
        <v>970</v>
      </c>
      <c r="D363" s="19" t="s">
        <v>73</v>
      </c>
      <c r="E363" s="19" t="s">
        <v>531</v>
      </c>
      <c r="F363" s="21"/>
      <c r="G363" s="21" t="s">
        <v>74</v>
      </c>
    </row>
    <row r="364" spans="2:7" ht="15">
      <c r="B364" s="19" t="s">
        <v>468</v>
      </c>
      <c r="C364" s="20">
        <v>1206</v>
      </c>
      <c r="D364" s="19" t="s">
        <v>142</v>
      </c>
      <c r="E364" s="19" t="s">
        <v>143</v>
      </c>
      <c r="F364" s="21"/>
      <c r="G364" s="21"/>
    </row>
    <row r="365" spans="2:7" ht="15">
      <c r="B365" s="19" t="s">
        <v>468</v>
      </c>
      <c r="C365" s="20">
        <v>1207</v>
      </c>
      <c r="D365" s="19" t="s">
        <v>144</v>
      </c>
      <c r="E365" s="19" t="s">
        <v>145</v>
      </c>
      <c r="F365" s="21"/>
      <c r="G365" s="21"/>
    </row>
    <row r="366" spans="2:7" ht="15">
      <c r="B366" s="19" t="s">
        <v>468</v>
      </c>
      <c r="C366" s="20">
        <v>1274</v>
      </c>
      <c r="D366" s="19" t="s">
        <v>111</v>
      </c>
      <c r="E366" s="19" t="s">
        <v>112</v>
      </c>
      <c r="F366" s="21" t="s">
        <v>508</v>
      </c>
      <c r="G366" s="21"/>
    </row>
    <row r="367" spans="2:7" ht="15">
      <c r="B367" s="19" t="s">
        <v>468</v>
      </c>
      <c r="C367" s="20">
        <v>1356</v>
      </c>
      <c r="D367" s="19" t="s">
        <v>442</v>
      </c>
      <c r="E367" s="19" t="s">
        <v>443</v>
      </c>
      <c r="F367" s="21"/>
      <c r="G367" s="21"/>
    </row>
    <row r="368" spans="2:7" ht="15">
      <c r="B368" s="19" t="s">
        <v>468</v>
      </c>
      <c r="C368" s="20">
        <v>1387</v>
      </c>
      <c r="D368" s="19" t="s">
        <v>115</v>
      </c>
      <c r="E368" s="19" t="s">
        <v>116</v>
      </c>
      <c r="F368" s="21" t="s">
        <v>508</v>
      </c>
      <c r="G368" s="21"/>
    </row>
    <row r="369" spans="2:7" ht="15">
      <c r="B369" s="19" t="s">
        <v>468</v>
      </c>
      <c r="C369" s="20">
        <v>1443</v>
      </c>
      <c r="D369" s="19" t="s">
        <v>216</v>
      </c>
      <c r="E369" s="19" t="s">
        <v>217</v>
      </c>
      <c r="F369" s="21" t="s">
        <v>508</v>
      </c>
      <c r="G369" s="21"/>
    </row>
    <row r="370" spans="2:7" ht="15">
      <c r="B370" s="19" t="s">
        <v>468</v>
      </c>
      <c r="C370" s="20">
        <v>1451</v>
      </c>
      <c r="D370" s="19" t="s">
        <v>225</v>
      </c>
      <c r="E370" s="19" t="s">
        <v>771</v>
      </c>
      <c r="F370" s="21"/>
      <c r="G370" s="21"/>
    </row>
    <row r="371" spans="2:7" ht="15">
      <c r="B371" s="19" t="s">
        <v>468</v>
      </c>
      <c r="C371" s="20">
        <v>1488</v>
      </c>
      <c r="D371" s="19" t="s">
        <v>327</v>
      </c>
      <c r="E371" s="19" t="s">
        <v>328</v>
      </c>
      <c r="F371" s="21" t="s">
        <v>508</v>
      </c>
      <c r="G371" s="21"/>
    </row>
    <row r="372" spans="2:7" ht="15">
      <c r="B372" s="19" t="s">
        <v>468</v>
      </c>
      <c r="C372" s="20">
        <v>275</v>
      </c>
      <c r="D372" s="19" t="s">
        <v>676</v>
      </c>
      <c r="E372" s="19" t="s">
        <v>677</v>
      </c>
      <c r="F372" s="21"/>
      <c r="G372" s="21"/>
    </row>
    <row r="373" spans="2:7" ht="15">
      <c r="B373" s="19" t="s">
        <v>468</v>
      </c>
      <c r="C373" s="20">
        <v>278</v>
      </c>
      <c r="D373" s="19" t="s">
        <v>678</v>
      </c>
      <c r="E373" s="19" t="s">
        <v>679</v>
      </c>
      <c r="F373" s="21" t="s">
        <v>508</v>
      </c>
      <c r="G373" s="21"/>
    </row>
    <row r="374" spans="2:7" ht="15">
      <c r="B374" s="19" t="s">
        <v>468</v>
      </c>
      <c r="C374" s="20">
        <v>280</v>
      </c>
      <c r="D374" s="19" t="s">
        <v>680</v>
      </c>
      <c r="E374" s="19" t="s">
        <v>681</v>
      </c>
      <c r="F374" s="21"/>
      <c r="G374" s="21"/>
    </row>
    <row r="375" spans="2:7" ht="15">
      <c r="B375" s="19" t="s">
        <v>675</v>
      </c>
      <c r="C375" s="20">
        <v>304</v>
      </c>
      <c r="D375" s="19" t="s">
        <v>239</v>
      </c>
      <c r="E375" s="19"/>
      <c r="F375" s="21"/>
      <c r="G375" s="21"/>
    </row>
    <row r="376" spans="2:7" ht="15">
      <c r="B376" s="19" t="s">
        <v>675</v>
      </c>
      <c r="C376" s="20">
        <v>630</v>
      </c>
      <c r="D376" s="19" t="s">
        <v>804</v>
      </c>
      <c r="E376" s="19"/>
      <c r="F376" s="21"/>
      <c r="G376" s="21"/>
    </row>
    <row r="377" spans="2:7" ht="15">
      <c r="B377" s="19" t="s">
        <v>675</v>
      </c>
      <c r="C377" s="20">
        <v>871</v>
      </c>
      <c r="D377" s="19" t="s">
        <v>19</v>
      </c>
      <c r="E377" s="19" t="s">
        <v>20</v>
      </c>
      <c r="F377" s="21" t="s">
        <v>508</v>
      </c>
      <c r="G377" s="21"/>
    </row>
    <row r="378" spans="2:7" ht="15">
      <c r="B378" s="19" t="s">
        <v>675</v>
      </c>
      <c r="C378" s="20">
        <v>1166</v>
      </c>
      <c r="D378" s="19" t="s">
        <v>363</v>
      </c>
      <c r="E378" s="19" t="s">
        <v>364</v>
      </c>
      <c r="F378" s="21"/>
      <c r="G378" s="21"/>
    </row>
    <row r="379" spans="2:7" ht="15">
      <c r="B379" s="19" t="s">
        <v>675</v>
      </c>
      <c r="C379" s="20">
        <v>1298</v>
      </c>
      <c r="D379" s="19" t="s">
        <v>389</v>
      </c>
      <c r="E379" s="19" t="s">
        <v>390</v>
      </c>
      <c r="F379" s="21"/>
      <c r="G379" s="21"/>
    </row>
    <row r="380" spans="2:7" ht="15">
      <c r="B380" s="19" t="s">
        <v>675</v>
      </c>
      <c r="C380" s="20">
        <v>326</v>
      </c>
      <c r="D380" s="19" t="s">
        <v>900</v>
      </c>
      <c r="E380" s="19"/>
      <c r="F380" s="21"/>
      <c r="G380" s="21"/>
    </row>
    <row r="381" spans="2:7" ht="15">
      <c r="B381" s="19" t="s">
        <v>675</v>
      </c>
      <c r="C381" s="20">
        <v>1330</v>
      </c>
      <c r="D381" s="19" t="s">
        <v>419</v>
      </c>
      <c r="E381" s="19"/>
      <c r="F381" s="21"/>
      <c r="G381" s="21"/>
    </row>
    <row r="382" spans="2:7" ht="15">
      <c r="B382" s="19"/>
      <c r="C382" s="20">
        <v>1378</v>
      </c>
      <c r="D382" s="19" t="s">
        <v>457</v>
      </c>
      <c r="E382" s="19" t="s">
        <v>458</v>
      </c>
      <c r="F382" s="21"/>
      <c r="G382" s="21"/>
    </row>
    <row r="383" spans="2:7" ht="15">
      <c r="B383" s="19" t="s">
        <v>675</v>
      </c>
      <c r="C383" s="20">
        <v>527</v>
      </c>
      <c r="D383" s="19" t="s">
        <v>763</v>
      </c>
      <c r="E383" s="19" t="s">
        <v>764</v>
      </c>
      <c r="F383" s="21" t="s">
        <v>508</v>
      </c>
      <c r="G383" s="21"/>
    </row>
    <row r="384" spans="2:7" ht="15">
      <c r="B384" s="19" t="s">
        <v>675</v>
      </c>
      <c r="C384" s="20">
        <v>722</v>
      </c>
      <c r="D384" s="19" t="s">
        <v>612</v>
      </c>
      <c r="E384" s="19" t="s">
        <v>613</v>
      </c>
      <c r="F384" s="21"/>
      <c r="G384" s="21"/>
    </row>
    <row r="385" spans="2:7" ht="15">
      <c r="B385" s="19" t="s">
        <v>675</v>
      </c>
      <c r="C385" s="20">
        <v>18</v>
      </c>
      <c r="D385" s="19" t="s">
        <v>493</v>
      </c>
      <c r="E385" s="19" t="s">
        <v>494</v>
      </c>
      <c r="F385" s="21"/>
      <c r="G385" s="21"/>
    </row>
    <row r="386" spans="2:7" ht="15">
      <c r="B386" s="19" t="s">
        <v>762</v>
      </c>
      <c r="C386" s="20">
        <v>183</v>
      </c>
      <c r="D386" s="19" t="s">
        <v>695</v>
      </c>
      <c r="E386" s="19" t="s">
        <v>696</v>
      </c>
      <c r="F386" s="21"/>
      <c r="G386" s="21"/>
    </row>
    <row r="387" spans="2:7" ht="15">
      <c r="B387" s="19" t="s">
        <v>762</v>
      </c>
      <c r="C387" s="20">
        <v>872</v>
      </c>
      <c r="D387" s="19" t="s">
        <v>21</v>
      </c>
      <c r="E387" s="19" t="s">
        <v>22</v>
      </c>
      <c r="F387" s="21"/>
      <c r="G387" s="21"/>
    </row>
    <row r="388" spans="2:7" ht="15">
      <c r="B388" s="19" t="s">
        <v>492</v>
      </c>
      <c r="C388" s="20">
        <v>893</v>
      </c>
      <c r="D388" s="19" t="s">
        <v>30</v>
      </c>
      <c r="E388" s="19" t="s">
        <v>31</v>
      </c>
      <c r="F388" s="21"/>
      <c r="G388" s="21"/>
    </row>
    <row r="389" spans="2:7" ht="15">
      <c r="B389" s="19" t="s">
        <v>492</v>
      </c>
      <c r="C389" s="20">
        <v>941</v>
      </c>
      <c r="D389" s="19" t="s">
        <v>58</v>
      </c>
      <c r="E389" s="19" t="s">
        <v>59</v>
      </c>
      <c r="F389" s="21" t="s">
        <v>508</v>
      </c>
      <c r="G389" s="21"/>
    </row>
    <row r="390" spans="2:7" ht="15">
      <c r="B390" s="19" t="s">
        <v>492</v>
      </c>
      <c r="C390" s="20">
        <v>1364</v>
      </c>
      <c r="D390" s="19" t="s">
        <v>448</v>
      </c>
      <c r="E390" s="19" t="s">
        <v>696</v>
      </c>
      <c r="F390" s="21"/>
      <c r="G390" s="21"/>
    </row>
    <row r="391" spans="2:7" ht="15">
      <c r="B391" s="19" t="s">
        <v>492</v>
      </c>
      <c r="C391" s="20">
        <v>1391</v>
      </c>
      <c r="D391" s="19" t="s">
        <v>121</v>
      </c>
      <c r="E391" s="19" t="s">
        <v>122</v>
      </c>
      <c r="F391" s="21"/>
      <c r="G391" s="21"/>
    </row>
    <row r="392" spans="2:7" ht="15">
      <c r="B392" s="19" t="s">
        <v>492</v>
      </c>
      <c r="C392" s="20">
        <v>368</v>
      </c>
      <c r="D392" s="19" t="s">
        <v>264</v>
      </c>
      <c r="E392" s="19" t="s">
        <v>265</v>
      </c>
      <c r="F392" s="21"/>
      <c r="G392" s="21"/>
    </row>
    <row r="393" spans="2:7" ht="15">
      <c r="B393" s="19" t="s">
        <v>492</v>
      </c>
      <c r="C393" s="20">
        <v>382</v>
      </c>
      <c r="D393" s="19" t="s">
        <v>712</v>
      </c>
      <c r="E393" s="19" t="s">
        <v>713</v>
      </c>
      <c r="F393" s="21"/>
      <c r="G393" s="21"/>
    </row>
    <row r="394" spans="2:7" ht="15">
      <c r="B394" s="19" t="s">
        <v>492</v>
      </c>
      <c r="C394" s="20">
        <v>525</v>
      </c>
      <c r="D394" s="19" t="s">
        <v>760</v>
      </c>
      <c r="E394" s="19" t="s">
        <v>761</v>
      </c>
      <c r="F394" s="21" t="s">
        <v>508</v>
      </c>
      <c r="G394" s="21"/>
    </row>
    <row r="395" spans="2:7" ht="15">
      <c r="B395" s="19" t="s">
        <v>263</v>
      </c>
      <c r="C395" s="20">
        <v>726</v>
      </c>
      <c r="D395" s="19" t="s">
        <v>614</v>
      </c>
      <c r="E395" s="19" t="s">
        <v>615</v>
      </c>
      <c r="F395" s="21"/>
      <c r="G395" s="21"/>
    </row>
    <row r="396" spans="2:7" ht="15">
      <c r="B396" s="19" t="s">
        <v>263</v>
      </c>
      <c r="C396" s="20">
        <v>764</v>
      </c>
      <c r="D396" s="19" t="s">
        <v>628</v>
      </c>
      <c r="E396" s="19"/>
      <c r="F396" s="21"/>
      <c r="G396" s="21"/>
    </row>
    <row r="397" spans="2:7" ht="15">
      <c r="B397" s="19" t="s">
        <v>263</v>
      </c>
      <c r="C397" s="20">
        <v>831</v>
      </c>
      <c r="D397" s="19" t="s">
        <v>588</v>
      </c>
      <c r="E397" s="19" t="s">
        <v>1</v>
      </c>
      <c r="F397" s="21"/>
      <c r="G397" s="21" t="s">
        <v>2</v>
      </c>
    </row>
    <row r="398" spans="2:7" ht="15">
      <c r="B398" s="19" t="s">
        <v>263</v>
      </c>
      <c r="C398" s="20">
        <v>1106</v>
      </c>
      <c r="D398" s="19" t="s">
        <v>288</v>
      </c>
      <c r="E398" s="19" t="s">
        <v>289</v>
      </c>
      <c r="F398" s="21"/>
      <c r="G398" s="21"/>
    </row>
    <row r="399" spans="2:7" ht="15">
      <c r="B399" s="19" t="s">
        <v>263</v>
      </c>
      <c r="C399" s="20">
        <v>1222</v>
      </c>
      <c r="D399" s="19" t="s">
        <v>153</v>
      </c>
      <c r="E399" s="19" t="s">
        <v>154</v>
      </c>
      <c r="F399" s="21"/>
      <c r="G399" s="21"/>
    </row>
    <row r="400" spans="2:7" ht="15">
      <c r="B400" s="19" t="s">
        <v>263</v>
      </c>
      <c r="C400" s="20">
        <v>1345</v>
      </c>
      <c r="D400" s="19" t="s">
        <v>431</v>
      </c>
      <c r="E400" s="19"/>
      <c r="F400" s="21" t="s">
        <v>508</v>
      </c>
      <c r="G400" s="21"/>
    </row>
    <row r="401" spans="2:7" ht="15">
      <c r="B401" s="19" t="s">
        <v>263</v>
      </c>
      <c r="C401" s="20">
        <v>1484</v>
      </c>
      <c r="D401" s="19" t="s">
        <v>322</v>
      </c>
      <c r="E401" s="19" t="s">
        <v>323</v>
      </c>
      <c r="F401" s="21"/>
      <c r="G401" s="21"/>
    </row>
    <row r="402" spans="2:7" ht="15">
      <c r="B402" s="19" t="s">
        <v>263</v>
      </c>
      <c r="C402" s="20">
        <v>370</v>
      </c>
      <c r="D402" s="19" t="s">
        <v>267</v>
      </c>
      <c r="E402" s="19" t="s">
        <v>268</v>
      </c>
      <c r="F402" s="21"/>
      <c r="G402" s="21"/>
    </row>
    <row r="403" spans="2:7" ht="15">
      <c r="B403" s="19" t="s">
        <v>263</v>
      </c>
      <c r="C403" s="20">
        <v>1450</v>
      </c>
      <c r="D403" s="19" t="s">
        <v>223</v>
      </c>
      <c r="E403" s="19" t="s">
        <v>224</v>
      </c>
      <c r="F403" s="21"/>
      <c r="G403" s="21"/>
    </row>
    <row r="404" spans="2:7" ht="15">
      <c r="B404" s="19" t="s">
        <v>263</v>
      </c>
      <c r="C404" s="20">
        <v>57</v>
      </c>
      <c r="D404" s="19" t="s">
        <v>534</v>
      </c>
      <c r="E404" s="19" t="s">
        <v>535</v>
      </c>
      <c r="F404" s="21"/>
      <c r="G404" s="21"/>
    </row>
    <row r="405" spans="2:7" ht="15">
      <c r="B405" s="19" t="s">
        <v>266</v>
      </c>
      <c r="C405" s="20">
        <v>878</v>
      </c>
      <c r="D405" s="19" t="s">
        <v>23</v>
      </c>
      <c r="E405" s="19" t="s">
        <v>24</v>
      </c>
      <c r="F405" s="21"/>
      <c r="G405" s="21"/>
    </row>
    <row r="406" spans="2:7" ht="15">
      <c r="B406" s="19" t="s">
        <v>266</v>
      </c>
      <c r="C406" s="20">
        <v>879</v>
      </c>
      <c r="D406" s="19" t="s">
        <v>25</v>
      </c>
      <c r="E406" s="19" t="s">
        <v>26</v>
      </c>
      <c r="F406" s="21"/>
      <c r="G406" s="21"/>
    </row>
    <row r="407" spans="2:7" ht="15">
      <c r="B407" s="19" t="s">
        <v>533</v>
      </c>
      <c r="C407" s="20">
        <v>31</v>
      </c>
      <c r="D407" s="19" t="s">
        <v>500</v>
      </c>
      <c r="E407" s="19" t="s">
        <v>501</v>
      </c>
      <c r="F407" s="21"/>
      <c r="G407" s="21"/>
    </row>
    <row r="408" spans="2:7" ht="15">
      <c r="B408" s="19" t="s">
        <v>533</v>
      </c>
      <c r="C408" s="20">
        <v>32</v>
      </c>
      <c r="D408" s="19" t="s">
        <v>502</v>
      </c>
      <c r="E408" s="19" t="s">
        <v>503</v>
      </c>
      <c r="F408" s="21"/>
      <c r="G408" s="21"/>
    </row>
    <row r="409" spans="2:7" ht="15">
      <c r="B409" s="19" t="s">
        <v>533</v>
      </c>
      <c r="C409" s="20">
        <v>33</v>
      </c>
      <c r="D409" s="19" t="s">
        <v>504</v>
      </c>
      <c r="E409" s="19" t="s">
        <v>490</v>
      </c>
      <c r="F409" s="21"/>
      <c r="G409" s="21"/>
    </row>
    <row r="410" spans="2:7" ht="15">
      <c r="B410" s="19" t="s">
        <v>499</v>
      </c>
      <c r="C410" s="20">
        <v>51</v>
      </c>
      <c r="D410" s="19" t="s">
        <v>528</v>
      </c>
      <c r="E410" s="19" t="s">
        <v>529</v>
      </c>
      <c r="F410" s="21"/>
      <c r="G410" s="21"/>
    </row>
    <row r="411" spans="2:7" ht="15">
      <c r="B411" s="19" t="s">
        <v>499</v>
      </c>
      <c r="C411" s="20">
        <v>90</v>
      </c>
      <c r="D411" s="19" t="s">
        <v>552</v>
      </c>
      <c r="E411" s="19" t="s">
        <v>553</v>
      </c>
      <c r="F411" s="21" t="s">
        <v>508</v>
      </c>
      <c r="G411" s="21" t="s">
        <v>554</v>
      </c>
    </row>
    <row r="412" spans="2:7" ht="15">
      <c r="B412" s="19" t="s">
        <v>499</v>
      </c>
      <c r="C412" s="20">
        <v>177</v>
      </c>
      <c r="D412" s="19" t="s">
        <v>347</v>
      </c>
      <c r="E412" s="19" t="s">
        <v>503</v>
      </c>
      <c r="F412" s="21"/>
      <c r="G412" s="21"/>
    </row>
    <row r="413" spans="2:7" ht="15">
      <c r="B413" s="19" t="s">
        <v>499</v>
      </c>
      <c r="C413" s="20">
        <v>209</v>
      </c>
      <c r="D413" s="19" t="s">
        <v>706</v>
      </c>
      <c r="E413" s="19" t="s">
        <v>707</v>
      </c>
      <c r="F413" s="21"/>
      <c r="G413" s="21"/>
    </row>
    <row r="414" spans="2:7" ht="15">
      <c r="B414" s="19" t="s">
        <v>499</v>
      </c>
      <c r="C414" s="20">
        <v>345</v>
      </c>
      <c r="D414" s="19" t="s">
        <v>259</v>
      </c>
      <c r="E414" s="19" t="s">
        <v>260</v>
      </c>
      <c r="F414" s="21"/>
      <c r="G414" s="21"/>
    </row>
    <row r="415" spans="2:7" ht="15">
      <c r="B415" s="19" t="s">
        <v>499</v>
      </c>
      <c r="C415" s="20">
        <v>427</v>
      </c>
      <c r="D415" s="19" t="s">
        <v>724</v>
      </c>
      <c r="E415" s="19" t="s">
        <v>725</v>
      </c>
      <c r="F415" s="21"/>
      <c r="G415" s="21"/>
    </row>
    <row r="416" spans="2:7" ht="15">
      <c r="B416" s="19" t="s">
        <v>499</v>
      </c>
      <c r="C416" s="20">
        <v>441</v>
      </c>
      <c r="D416" s="19" t="s">
        <v>727</v>
      </c>
      <c r="E416" s="19" t="s">
        <v>728</v>
      </c>
      <c r="F416" s="21"/>
      <c r="G416" s="21"/>
    </row>
    <row r="417" spans="2:7" ht="15">
      <c r="B417" s="19" t="s">
        <v>499</v>
      </c>
      <c r="C417" s="20">
        <v>442</v>
      </c>
      <c r="D417" s="19" t="s">
        <v>729</v>
      </c>
      <c r="E417" s="19" t="s">
        <v>730</v>
      </c>
      <c r="F417" s="21" t="s">
        <v>508</v>
      </c>
      <c r="G417" s="21"/>
    </row>
    <row r="418" spans="2:7" ht="15">
      <c r="B418" s="19" t="s">
        <v>499</v>
      </c>
      <c r="C418" s="20">
        <v>718</v>
      </c>
      <c r="D418" s="19" t="s">
        <v>610</v>
      </c>
      <c r="E418" s="19" t="s">
        <v>611</v>
      </c>
      <c r="F418" s="21"/>
      <c r="G418" s="21"/>
    </row>
    <row r="419" spans="2:7" ht="15">
      <c r="B419" s="19" t="s">
        <v>499</v>
      </c>
      <c r="C419" s="20">
        <v>807</v>
      </c>
      <c r="D419" s="19" t="s">
        <v>640</v>
      </c>
      <c r="E419" s="19" t="s">
        <v>641</v>
      </c>
      <c r="F419" s="21"/>
      <c r="G419" s="21"/>
    </row>
    <row r="420" spans="2:7" ht="15">
      <c r="B420" s="19" t="s">
        <v>499</v>
      </c>
      <c r="C420" s="20">
        <v>840</v>
      </c>
      <c r="D420" s="19" t="s">
        <v>12</v>
      </c>
      <c r="E420" s="19" t="s">
        <v>13</v>
      </c>
      <c r="F420" s="21"/>
      <c r="G420" s="21"/>
    </row>
    <row r="421" spans="2:7" ht="15">
      <c r="B421" s="19" t="s">
        <v>499</v>
      </c>
      <c r="C421" s="20">
        <v>1080</v>
      </c>
      <c r="D421" s="19" t="s">
        <v>278</v>
      </c>
      <c r="E421" s="19" t="s">
        <v>279</v>
      </c>
      <c r="F421" s="21"/>
      <c r="G421" s="21"/>
    </row>
    <row r="422" spans="2:7" ht="15">
      <c r="B422" s="19" t="s">
        <v>499</v>
      </c>
      <c r="C422" s="20">
        <v>1093</v>
      </c>
      <c r="D422" s="19" t="s">
        <v>284</v>
      </c>
      <c r="E422" s="19" t="s">
        <v>285</v>
      </c>
      <c r="F422" s="21"/>
      <c r="G422" s="21"/>
    </row>
    <row r="423" spans="2:7" ht="15">
      <c r="B423" s="19" t="s">
        <v>499</v>
      </c>
      <c r="C423" s="20">
        <v>1110</v>
      </c>
      <c r="D423" s="19" t="s">
        <v>294</v>
      </c>
      <c r="E423" s="19" t="s">
        <v>295</v>
      </c>
      <c r="F423" s="21"/>
      <c r="G423" s="21"/>
    </row>
    <row r="424" spans="2:7" ht="15">
      <c r="B424" s="19" t="s">
        <v>499</v>
      </c>
      <c r="C424" s="20">
        <v>1113</v>
      </c>
      <c r="D424" s="19" t="s">
        <v>296</v>
      </c>
      <c r="E424" s="19" t="s">
        <v>297</v>
      </c>
      <c r="F424" s="21" t="s">
        <v>508</v>
      </c>
      <c r="G424" s="21"/>
    </row>
    <row r="425" spans="2:7" ht="15">
      <c r="B425" s="19" t="s">
        <v>499</v>
      </c>
      <c r="C425" s="20">
        <v>1144</v>
      </c>
      <c r="D425" s="19" t="s">
        <v>311</v>
      </c>
      <c r="E425" s="19" t="s">
        <v>503</v>
      </c>
      <c r="F425" s="21"/>
      <c r="G425" s="21"/>
    </row>
    <row r="426" spans="2:7" ht="15">
      <c r="B426" s="19" t="s">
        <v>499</v>
      </c>
      <c r="C426" s="20">
        <v>1212</v>
      </c>
      <c r="D426" s="19" t="s">
        <v>148</v>
      </c>
      <c r="E426" s="19" t="s">
        <v>725</v>
      </c>
      <c r="F426" s="21" t="s">
        <v>508</v>
      </c>
      <c r="G426" s="21"/>
    </row>
    <row r="427" spans="2:7" ht="15">
      <c r="B427" s="19" t="s">
        <v>499</v>
      </c>
      <c r="C427" s="20">
        <v>1282</v>
      </c>
      <c r="D427" s="19" t="s">
        <v>376</v>
      </c>
      <c r="E427" s="19" t="s">
        <v>377</v>
      </c>
      <c r="F427" s="21" t="s">
        <v>508</v>
      </c>
      <c r="G427" s="21"/>
    </row>
    <row r="428" spans="2:7" ht="15">
      <c r="B428" s="19" t="s">
        <v>499</v>
      </c>
      <c r="C428" s="20">
        <v>1332</v>
      </c>
      <c r="D428" s="19" t="s">
        <v>420</v>
      </c>
      <c r="E428" s="19"/>
      <c r="F428" s="21"/>
      <c r="G428" s="21"/>
    </row>
    <row r="429" spans="2:7" ht="15">
      <c r="B429" s="19" t="s">
        <v>499</v>
      </c>
      <c r="C429" s="20">
        <v>1382</v>
      </c>
      <c r="D429" s="19" t="s">
        <v>461</v>
      </c>
      <c r="E429" s="19" t="s">
        <v>728</v>
      </c>
      <c r="F429" s="21" t="s">
        <v>508</v>
      </c>
      <c r="G429" s="21"/>
    </row>
    <row r="430" spans="2:7" ht="15">
      <c r="B430" s="19" t="s">
        <v>499</v>
      </c>
      <c r="C430" s="20">
        <v>1424</v>
      </c>
      <c r="D430" s="19" t="s">
        <v>199</v>
      </c>
      <c r="E430" s="19" t="s">
        <v>200</v>
      </c>
      <c r="F430" s="21"/>
      <c r="G430" s="21"/>
    </row>
    <row r="431" spans="2:7" ht="15">
      <c r="B431" s="19" t="s">
        <v>499</v>
      </c>
      <c r="C431" s="20">
        <v>1512</v>
      </c>
      <c r="D431" s="19" t="s">
        <v>849</v>
      </c>
      <c r="E431" s="19" t="s">
        <v>850</v>
      </c>
      <c r="F431" s="21" t="s">
        <v>508</v>
      </c>
      <c r="G431" s="21"/>
    </row>
    <row r="432" spans="2:7" ht="15">
      <c r="B432" s="19" t="s">
        <v>499</v>
      </c>
      <c r="C432" s="20">
        <v>933</v>
      </c>
      <c r="D432" s="19" t="s">
        <v>49</v>
      </c>
      <c r="E432" s="19" t="s">
        <v>50</v>
      </c>
      <c r="F432" s="21"/>
      <c r="G432" s="21"/>
    </row>
    <row r="433" spans="2:7" ht="15">
      <c r="B433" s="19" t="s">
        <v>499</v>
      </c>
      <c r="C433" s="20">
        <v>1150</v>
      </c>
      <c r="D433" s="19" t="s">
        <v>355</v>
      </c>
      <c r="E433" s="19" t="s">
        <v>356</v>
      </c>
      <c r="F433" s="21"/>
      <c r="G433" s="21"/>
    </row>
    <row r="434" spans="2:7" ht="15">
      <c r="B434" s="19" t="s">
        <v>499</v>
      </c>
      <c r="C434" s="20">
        <v>1239</v>
      </c>
      <c r="D434" s="19" t="s">
        <v>163</v>
      </c>
      <c r="E434" s="19" t="s">
        <v>50</v>
      </c>
      <c r="F434" s="21" t="s">
        <v>508</v>
      </c>
      <c r="G434" s="21"/>
    </row>
    <row r="435" spans="2:7" ht="15">
      <c r="B435" s="19" t="s">
        <v>48</v>
      </c>
      <c r="C435" s="20">
        <v>1431</v>
      </c>
      <c r="D435" s="19" t="s">
        <v>207</v>
      </c>
      <c r="E435" s="19" t="s">
        <v>208</v>
      </c>
      <c r="F435" s="21" t="s">
        <v>508</v>
      </c>
      <c r="G435" s="21"/>
    </row>
    <row r="436" spans="2:7" ht="15">
      <c r="B436" s="19" t="s">
        <v>48</v>
      </c>
      <c r="C436" s="20">
        <v>91</v>
      </c>
      <c r="D436" s="19" t="s">
        <v>556</v>
      </c>
      <c r="E436" s="19" t="s">
        <v>557</v>
      </c>
      <c r="F436" s="21" t="s">
        <v>508</v>
      </c>
      <c r="G436" s="21"/>
    </row>
    <row r="437" spans="2:7" ht="15">
      <c r="B437" s="19" t="s">
        <v>48</v>
      </c>
      <c r="C437" s="20">
        <v>834</v>
      </c>
      <c r="D437" s="19" t="s">
        <v>5</v>
      </c>
      <c r="E437" s="19" t="s">
        <v>6</v>
      </c>
      <c r="F437" s="21" t="s">
        <v>508</v>
      </c>
      <c r="G437" s="21"/>
    </row>
    <row r="438" spans="2:7" ht="15">
      <c r="B438" s="19" t="s">
        <v>48</v>
      </c>
      <c r="C438" s="20">
        <v>1068</v>
      </c>
      <c r="D438" s="19" t="s">
        <v>276</v>
      </c>
      <c r="E438" s="19" t="s">
        <v>277</v>
      </c>
      <c r="F438" s="21"/>
      <c r="G438" s="21"/>
    </row>
    <row r="439" spans="2:7" ht="15">
      <c r="B439" s="19" t="s">
        <v>555</v>
      </c>
      <c r="C439" s="20">
        <v>1342</v>
      </c>
      <c r="D439" s="19" t="s">
        <v>425</v>
      </c>
      <c r="E439" s="19" t="s">
        <v>426</v>
      </c>
      <c r="F439" s="21"/>
      <c r="G439" s="21"/>
    </row>
    <row r="440" spans="2:7" ht="15">
      <c r="B440" s="19" t="s">
        <v>555</v>
      </c>
      <c r="C440" s="20">
        <v>1440</v>
      </c>
      <c r="D440" s="19" t="s">
        <v>213</v>
      </c>
      <c r="E440" s="19" t="s">
        <v>214</v>
      </c>
      <c r="F440" s="21" t="s">
        <v>508</v>
      </c>
      <c r="G440" s="21" t="s">
        <v>215</v>
      </c>
    </row>
    <row r="441" spans="2:7" ht="15">
      <c r="B441" s="19" t="s">
        <v>555</v>
      </c>
      <c r="C441" s="20">
        <v>248</v>
      </c>
      <c r="D441" s="19" t="s">
        <v>672</v>
      </c>
      <c r="E441" s="19" t="s">
        <v>673</v>
      </c>
      <c r="F441" s="21"/>
      <c r="G441" s="21"/>
    </row>
    <row r="442" spans="2:7" ht="15">
      <c r="B442" s="19" t="s">
        <v>555</v>
      </c>
      <c r="C442" s="20">
        <v>848</v>
      </c>
      <c r="D442" s="19" t="s">
        <v>14</v>
      </c>
      <c r="E442" s="19" t="s">
        <v>15</v>
      </c>
      <c r="F442" s="21" t="s">
        <v>508</v>
      </c>
      <c r="G442" s="21"/>
    </row>
    <row r="443" spans="2:7" ht="15">
      <c r="B443" s="19" t="s">
        <v>555</v>
      </c>
      <c r="C443" s="20">
        <v>905</v>
      </c>
      <c r="D443" s="19" t="s">
        <v>33</v>
      </c>
      <c r="E443" s="19" t="s">
        <v>34</v>
      </c>
      <c r="F443" s="21"/>
      <c r="G443" s="21"/>
    </row>
    <row r="444" spans="2:7" ht="15">
      <c r="B444" s="19" t="s">
        <v>671</v>
      </c>
      <c r="C444" s="20">
        <v>67</v>
      </c>
      <c r="D444" s="19" t="s">
        <v>537</v>
      </c>
      <c r="E444" s="19" t="s">
        <v>538</v>
      </c>
      <c r="F444" s="21"/>
      <c r="G444" s="21"/>
    </row>
    <row r="445" spans="2:7" ht="15">
      <c r="B445" s="19" t="s">
        <v>671</v>
      </c>
      <c r="C445" s="20">
        <v>1390</v>
      </c>
      <c r="D445" s="19" t="s">
        <v>119</v>
      </c>
      <c r="E445" s="19" t="s">
        <v>120</v>
      </c>
      <c r="F445" s="21"/>
      <c r="G445" s="21"/>
    </row>
    <row r="446" spans="2:7" ht="15">
      <c r="B446" s="19" t="s">
        <v>671</v>
      </c>
      <c r="C446" s="20">
        <v>6</v>
      </c>
      <c r="D446" s="19" t="s">
        <v>479</v>
      </c>
      <c r="E446" s="19" t="s">
        <v>480</v>
      </c>
      <c r="F446" s="21"/>
      <c r="G446" s="21" t="s">
        <v>481</v>
      </c>
    </row>
    <row r="447" spans="2:7" ht="15">
      <c r="B447" s="19" t="s">
        <v>536</v>
      </c>
      <c r="C447" s="20">
        <v>41</v>
      </c>
      <c r="D447" s="19" t="s">
        <v>515</v>
      </c>
      <c r="E447" s="19"/>
      <c r="F447" s="21"/>
      <c r="G447" s="21" t="s">
        <v>516</v>
      </c>
    </row>
    <row r="448" spans="2:7" ht="15">
      <c r="B448" s="19" t="s">
        <v>536</v>
      </c>
      <c r="C448" s="20">
        <v>48</v>
      </c>
      <c r="D448" s="19" t="s">
        <v>520</v>
      </c>
      <c r="E448" s="19" t="s">
        <v>521</v>
      </c>
      <c r="F448" s="21" t="s">
        <v>508</v>
      </c>
      <c r="G448" s="21"/>
    </row>
    <row r="449" spans="2:7" ht="15">
      <c r="B449" s="19" t="s">
        <v>478</v>
      </c>
      <c r="C449" s="20">
        <v>49</v>
      </c>
      <c r="D449" s="19" t="s">
        <v>522</v>
      </c>
      <c r="E449" s="19" t="s">
        <v>523</v>
      </c>
      <c r="F449" s="21" t="s">
        <v>508</v>
      </c>
      <c r="G449" s="21"/>
    </row>
    <row r="450" spans="2:7" ht="15">
      <c r="B450" s="19" t="s">
        <v>514</v>
      </c>
      <c r="C450" s="20">
        <v>77</v>
      </c>
      <c r="D450" s="19" t="s">
        <v>541</v>
      </c>
      <c r="E450" s="19" t="s">
        <v>542</v>
      </c>
      <c r="F450" s="21" t="s">
        <v>508</v>
      </c>
      <c r="G450" s="21"/>
    </row>
    <row r="451" spans="2:7" ht="15">
      <c r="B451" s="19" t="s">
        <v>514</v>
      </c>
      <c r="C451" s="20">
        <v>185</v>
      </c>
      <c r="D451" s="19" t="s">
        <v>697</v>
      </c>
      <c r="E451" s="19" t="s">
        <v>698</v>
      </c>
      <c r="F451" s="21" t="s">
        <v>508</v>
      </c>
      <c r="G451" s="21"/>
    </row>
    <row r="452" spans="2:7" ht="15">
      <c r="B452" s="19" t="s">
        <v>514</v>
      </c>
      <c r="C452" s="20">
        <v>425</v>
      </c>
      <c r="D452" s="19" t="s">
        <v>722</v>
      </c>
      <c r="E452" s="19" t="s">
        <v>723</v>
      </c>
      <c r="F452" s="21"/>
      <c r="G452" s="21"/>
    </row>
    <row r="453" spans="2:7" ht="15">
      <c r="B453" s="19" t="s">
        <v>514</v>
      </c>
      <c r="C453" s="20">
        <v>499</v>
      </c>
      <c r="D453" s="19" t="s">
        <v>749</v>
      </c>
      <c r="E453" s="19" t="s">
        <v>750</v>
      </c>
      <c r="F453" s="21"/>
      <c r="G453" s="21"/>
    </row>
    <row r="454" spans="2:7" ht="15">
      <c r="B454" s="19" t="s">
        <v>514</v>
      </c>
      <c r="C454" s="20">
        <v>504</v>
      </c>
      <c r="D454" s="19" t="s">
        <v>751</v>
      </c>
      <c r="E454" s="19" t="s">
        <v>752</v>
      </c>
      <c r="F454" s="21" t="s">
        <v>753</v>
      </c>
      <c r="G454" s="21"/>
    </row>
    <row r="455" spans="2:7" ht="15">
      <c r="B455" s="19" t="s">
        <v>514</v>
      </c>
      <c r="C455" s="20">
        <v>608</v>
      </c>
      <c r="D455" s="19" t="s">
        <v>799</v>
      </c>
      <c r="E455" s="19" t="s">
        <v>523</v>
      </c>
      <c r="F455" s="21"/>
      <c r="G455" s="21"/>
    </row>
    <row r="456" spans="2:7" ht="15">
      <c r="B456" s="19" t="s">
        <v>514</v>
      </c>
      <c r="C456" s="20">
        <v>739</v>
      </c>
      <c r="D456" s="19" t="s">
        <v>618</v>
      </c>
      <c r="E456" s="19"/>
      <c r="F456" s="21"/>
      <c r="G456" s="21"/>
    </row>
    <row r="457" spans="2:7" ht="15">
      <c r="B457" s="19" t="s">
        <v>514</v>
      </c>
      <c r="C457" s="20">
        <v>753</v>
      </c>
      <c r="D457" s="19" t="s">
        <v>622</v>
      </c>
      <c r="E457" s="19" t="s">
        <v>623</v>
      </c>
      <c r="F457" s="21"/>
      <c r="G457" s="21"/>
    </row>
    <row r="458" spans="2:7" ht="15">
      <c r="B458" s="19" t="s">
        <v>514</v>
      </c>
      <c r="C458" s="20">
        <v>853</v>
      </c>
      <c r="D458" s="19" t="s">
        <v>16</v>
      </c>
      <c r="E458" s="19" t="s">
        <v>752</v>
      </c>
      <c r="F458" s="21" t="s">
        <v>508</v>
      </c>
      <c r="G458" s="21"/>
    </row>
    <row r="459" spans="2:7" ht="15">
      <c r="B459" s="19" t="s">
        <v>514</v>
      </c>
      <c r="C459" s="20">
        <v>894</v>
      </c>
      <c r="D459" s="19" t="s">
        <v>32</v>
      </c>
      <c r="E459" s="19"/>
      <c r="F459" s="21" t="s">
        <v>508</v>
      </c>
      <c r="G459" s="21"/>
    </row>
    <row r="460" spans="2:7" ht="15">
      <c r="B460" s="19" t="s">
        <v>514</v>
      </c>
      <c r="C460" s="20">
        <v>939</v>
      </c>
      <c r="D460" s="19" t="s">
        <v>53</v>
      </c>
      <c r="E460" s="19" t="s">
        <v>54</v>
      </c>
      <c r="F460" s="21"/>
      <c r="G460" s="21"/>
    </row>
    <row r="461" spans="2:7" ht="15">
      <c r="B461" s="19" t="s">
        <v>514</v>
      </c>
      <c r="C461" s="20">
        <v>945</v>
      </c>
      <c r="D461" s="19" t="s">
        <v>60</v>
      </c>
      <c r="E461" s="19" t="s">
        <v>61</v>
      </c>
      <c r="F461" s="21"/>
      <c r="G461" s="21"/>
    </row>
    <row r="462" spans="2:7" ht="15">
      <c r="B462" s="19" t="s">
        <v>514</v>
      </c>
      <c r="C462" s="20">
        <v>1017</v>
      </c>
      <c r="D462" s="19" t="s">
        <v>86</v>
      </c>
      <c r="E462" s="19" t="s">
        <v>87</v>
      </c>
      <c r="F462" s="21"/>
      <c r="G462" s="21"/>
    </row>
    <row r="463" spans="2:7" ht="15">
      <c r="B463" s="19" t="s">
        <v>514</v>
      </c>
      <c r="C463" s="20">
        <v>1130</v>
      </c>
      <c r="D463" s="19" t="s">
        <v>320</v>
      </c>
      <c r="E463" s="19" t="s">
        <v>501</v>
      </c>
      <c r="F463" s="21" t="s">
        <v>508</v>
      </c>
      <c r="G463" s="21"/>
    </row>
    <row r="464" spans="2:7" ht="15">
      <c r="B464" s="19" t="s">
        <v>514</v>
      </c>
      <c r="C464" s="20">
        <v>1241</v>
      </c>
      <c r="D464" s="19" t="s">
        <v>164</v>
      </c>
      <c r="E464" s="19" t="s">
        <v>165</v>
      </c>
      <c r="F464" s="21" t="s">
        <v>508</v>
      </c>
      <c r="G464" s="21"/>
    </row>
    <row r="465" spans="2:7" ht="15">
      <c r="B465" s="19" t="s">
        <v>514</v>
      </c>
      <c r="C465" s="20">
        <v>1247</v>
      </c>
      <c r="D465" s="19" t="s">
        <v>166</v>
      </c>
      <c r="E465" s="19" t="s">
        <v>167</v>
      </c>
      <c r="F465" s="21" t="s">
        <v>508</v>
      </c>
      <c r="G465" s="21"/>
    </row>
    <row r="466" spans="2:7" ht="15">
      <c r="B466" s="19" t="s">
        <v>514</v>
      </c>
      <c r="C466" s="20">
        <v>1248</v>
      </c>
      <c r="D466" s="19" t="s">
        <v>168</v>
      </c>
      <c r="E466" s="19" t="s">
        <v>169</v>
      </c>
      <c r="F466" s="21"/>
      <c r="G466" s="21"/>
    </row>
    <row r="467" spans="2:7" ht="15">
      <c r="B467" s="19" t="s">
        <v>514</v>
      </c>
      <c r="C467" s="20">
        <v>1249</v>
      </c>
      <c r="D467" s="19" t="s">
        <v>170</v>
      </c>
      <c r="E467" s="19" t="s">
        <v>171</v>
      </c>
      <c r="F467" s="21"/>
      <c r="G467" s="21"/>
    </row>
    <row r="468" spans="2:7" ht="15">
      <c r="B468" s="19" t="s">
        <v>514</v>
      </c>
      <c r="C468" s="20">
        <v>1266</v>
      </c>
      <c r="D468" s="19" t="s">
        <v>106</v>
      </c>
      <c r="E468" s="19" t="s">
        <v>107</v>
      </c>
      <c r="F468" s="21"/>
      <c r="G468" s="21"/>
    </row>
    <row r="469" spans="2:7" ht="15">
      <c r="B469" s="19" t="s">
        <v>514</v>
      </c>
      <c r="C469" s="20">
        <v>1284</v>
      </c>
      <c r="D469" s="19" t="s">
        <v>379</v>
      </c>
      <c r="E469" s="19" t="s">
        <v>380</v>
      </c>
      <c r="F469" s="21"/>
      <c r="G469" s="21"/>
    </row>
    <row r="470" spans="2:7" ht="15">
      <c r="B470" s="19" t="s">
        <v>514</v>
      </c>
      <c r="C470" s="20">
        <v>1344</v>
      </c>
      <c r="D470" s="19" t="s">
        <v>429</v>
      </c>
      <c r="E470" s="19" t="s">
        <v>430</v>
      </c>
      <c r="F470" s="21"/>
      <c r="G470" s="21"/>
    </row>
    <row r="471" spans="2:7" ht="15">
      <c r="B471" s="19" t="s">
        <v>514</v>
      </c>
      <c r="C471" s="20">
        <v>1368</v>
      </c>
      <c r="D471" s="19" t="s">
        <v>452</v>
      </c>
      <c r="E471" s="19" t="s">
        <v>167</v>
      </c>
      <c r="F471" s="21" t="s">
        <v>508</v>
      </c>
      <c r="G471" s="21"/>
    </row>
    <row r="472" spans="2:7" ht="15">
      <c r="B472" s="19" t="s">
        <v>514</v>
      </c>
      <c r="C472" s="20">
        <v>1425</v>
      </c>
      <c r="D472" s="19" t="s">
        <v>201</v>
      </c>
      <c r="E472" s="19" t="s">
        <v>202</v>
      </c>
      <c r="F472" s="21" t="s">
        <v>508</v>
      </c>
      <c r="G472" s="21"/>
    </row>
    <row r="473" spans="2:7" ht="15">
      <c r="B473" s="19" t="s">
        <v>514</v>
      </c>
      <c r="C473" s="20">
        <v>1466</v>
      </c>
      <c r="D473" s="19" t="s">
        <v>825</v>
      </c>
      <c r="E473" s="19" t="s">
        <v>826</v>
      </c>
      <c r="F473" s="21"/>
      <c r="G473" s="21"/>
    </row>
    <row r="474" spans="2:7" ht="15">
      <c r="B474" s="19" t="s">
        <v>514</v>
      </c>
      <c r="C474" s="20">
        <v>1467</v>
      </c>
      <c r="D474" s="19" t="s">
        <v>827</v>
      </c>
      <c r="E474" s="19" t="s">
        <v>826</v>
      </c>
      <c r="F474" s="21"/>
      <c r="G474" s="21"/>
    </row>
    <row r="475" spans="2:7" ht="15">
      <c r="B475" s="19" t="s">
        <v>514</v>
      </c>
      <c r="C475" s="20">
        <v>1485</v>
      </c>
      <c r="D475" s="19" t="s">
        <v>324</v>
      </c>
      <c r="E475" s="19" t="s">
        <v>750</v>
      </c>
      <c r="F475" s="21"/>
      <c r="G475" s="21"/>
    </row>
    <row r="476" spans="2:7" ht="15">
      <c r="B476" s="19" t="s">
        <v>514</v>
      </c>
      <c r="C476" s="20">
        <v>1492</v>
      </c>
      <c r="D476" s="19" t="s">
        <v>329</v>
      </c>
      <c r="E476" s="19" t="s">
        <v>501</v>
      </c>
      <c r="F476" s="21" t="s">
        <v>508</v>
      </c>
      <c r="G476" s="21"/>
    </row>
    <row r="477" spans="2:7" ht="15">
      <c r="B477" s="19" t="s">
        <v>514</v>
      </c>
      <c r="C477" s="20">
        <v>1496</v>
      </c>
      <c r="D477" s="19" t="s">
        <v>335</v>
      </c>
      <c r="E477" s="19"/>
      <c r="F477" s="21"/>
      <c r="G477" s="21"/>
    </row>
    <row r="478" spans="2:7" ht="15">
      <c r="B478" s="19" t="s">
        <v>514</v>
      </c>
      <c r="C478" s="20">
        <v>1498</v>
      </c>
      <c r="D478" s="19" t="s">
        <v>337</v>
      </c>
      <c r="E478" s="19" t="s">
        <v>842</v>
      </c>
      <c r="F478" s="21" t="s">
        <v>508</v>
      </c>
      <c r="G478" s="21"/>
    </row>
    <row r="479" spans="2:7" ht="15">
      <c r="B479" s="19" t="s">
        <v>514</v>
      </c>
      <c r="C479" s="20">
        <v>1506</v>
      </c>
      <c r="D479" s="19" t="s">
        <v>845</v>
      </c>
      <c r="E479" s="19" t="s">
        <v>842</v>
      </c>
      <c r="F479" s="21"/>
      <c r="G479" s="21"/>
    </row>
    <row r="480" spans="2:7" ht="15">
      <c r="B480" s="19" t="s">
        <v>514</v>
      </c>
      <c r="C480" s="20">
        <v>1507</v>
      </c>
      <c r="D480" s="19" t="s">
        <v>846</v>
      </c>
      <c r="E480" s="19" t="s">
        <v>842</v>
      </c>
      <c r="F480" s="21"/>
      <c r="G480" s="21"/>
    </row>
    <row r="481" spans="2:7" ht="15">
      <c r="B481" s="19" t="s">
        <v>514</v>
      </c>
      <c r="C481" s="20">
        <v>1508</v>
      </c>
      <c r="D481" s="19" t="s">
        <v>847</v>
      </c>
      <c r="E481" s="19" t="s">
        <v>202</v>
      </c>
      <c r="F481" s="21"/>
      <c r="G481" s="21"/>
    </row>
    <row r="482" spans="2:7" ht="15">
      <c r="B482" s="19" t="s">
        <v>514</v>
      </c>
      <c r="C482" s="20">
        <v>422</v>
      </c>
      <c r="D482" s="19" t="s">
        <v>720</v>
      </c>
      <c r="E482" s="19" t="s">
        <v>721</v>
      </c>
      <c r="F482" s="21" t="s">
        <v>508</v>
      </c>
      <c r="G482" s="21"/>
    </row>
    <row r="483" spans="2:7" ht="15">
      <c r="B483" s="19" t="s">
        <v>514</v>
      </c>
      <c r="C483" s="20">
        <v>837</v>
      </c>
      <c r="D483" s="19" t="s">
        <v>9</v>
      </c>
      <c r="E483" s="19" t="s">
        <v>10</v>
      </c>
      <c r="F483" s="21" t="s">
        <v>508</v>
      </c>
      <c r="G483" s="21" t="s">
        <v>11</v>
      </c>
    </row>
    <row r="484" spans="2:7" ht="15">
      <c r="B484" s="19" t="s">
        <v>514</v>
      </c>
      <c r="C484" s="20">
        <v>990</v>
      </c>
      <c r="D484" s="19" t="s">
        <v>78</v>
      </c>
      <c r="E484" s="19" t="s">
        <v>79</v>
      </c>
      <c r="F484" s="21"/>
      <c r="G484" s="21"/>
    </row>
    <row r="485" spans="2:7" ht="15">
      <c r="B485" s="19" t="s">
        <v>719</v>
      </c>
      <c r="C485" s="20">
        <v>992</v>
      </c>
      <c r="D485" s="19" t="s">
        <v>80</v>
      </c>
      <c r="E485" s="19" t="s">
        <v>81</v>
      </c>
      <c r="F485" s="21"/>
      <c r="G485" s="21"/>
    </row>
    <row r="486" spans="2:7" ht="15">
      <c r="B486" s="19" t="s">
        <v>719</v>
      </c>
      <c r="C486" s="20">
        <v>1052</v>
      </c>
      <c r="D486" s="19" t="s">
        <v>318</v>
      </c>
      <c r="E486" s="19" t="s">
        <v>319</v>
      </c>
      <c r="F486" s="21"/>
      <c r="G486" s="21"/>
    </row>
    <row r="487" spans="2:7" ht="15">
      <c r="B487" s="19" t="s">
        <v>719</v>
      </c>
      <c r="C487" s="20">
        <v>1226</v>
      </c>
      <c r="D487" s="19" t="s">
        <v>160</v>
      </c>
      <c r="E487" s="19" t="s">
        <v>161</v>
      </c>
      <c r="F487" s="21"/>
      <c r="G487" s="21"/>
    </row>
    <row r="488" spans="2:7" ht="15">
      <c r="B488" s="19" t="s">
        <v>719</v>
      </c>
      <c r="C488" s="20">
        <v>1250</v>
      </c>
      <c r="D488" s="19" t="s">
        <v>172</v>
      </c>
      <c r="E488" s="19" t="s">
        <v>173</v>
      </c>
      <c r="F488" s="21" t="s">
        <v>508</v>
      </c>
      <c r="G488" s="21"/>
    </row>
    <row r="489" spans="2:7" ht="15">
      <c r="B489" s="19" t="s">
        <v>719</v>
      </c>
      <c r="C489" s="20">
        <v>1347</v>
      </c>
      <c r="D489" s="19" t="s">
        <v>432</v>
      </c>
      <c r="E489" s="19" t="s">
        <v>433</v>
      </c>
      <c r="F489" s="21"/>
      <c r="G489" s="21"/>
    </row>
    <row r="490" spans="2:7" ht="15">
      <c r="B490" s="19" t="s">
        <v>719</v>
      </c>
      <c r="C490" s="20">
        <v>167</v>
      </c>
      <c r="D490" s="19" t="s">
        <v>338</v>
      </c>
      <c r="E490" s="19" t="s">
        <v>339</v>
      </c>
      <c r="F490" s="21"/>
      <c r="G490" s="21" t="s">
        <v>340</v>
      </c>
    </row>
    <row r="491" spans="2:7" ht="15">
      <c r="B491" s="19" t="s">
        <v>719</v>
      </c>
      <c r="C491" s="20">
        <v>214</v>
      </c>
      <c r="D491" s="19" t="s">
        <v>708</v>
      </c>
      <c r="E491" s="19" t="s">
        <v>709</v>
      </c>
      <c r="F491" s="21"/>
      <c r="G491" s="21"/>
    </row>
    <row r="492" spans="2:7" ht="15">
      <c r="B492" s="19" t="s">
        <v>719</v>
      </c>
      <c r="C492" s="20">
        <v>216</v>
      </c>
      <c r="D492" s="19" t="s">
        <v>236</v>
      </c>
      <c r="E492" s="19" t="s">
        <v>237</v>
      </c>
      <c r="F492" s="21" t="s">
        <v>508</v>
      </c>
      <c r="G492" s="21"/>
    </row>
    <row r="493" spans="2:7" ht="15">
      <c r="B493" s="19" t="s">
        <v>587</v>
      </c>
      <c r="C493" s="20">
        <v>302</v>
      </c>
      <c r="D493" s="19" t="s">
        <v>693</v>
      </c>
      <c r="E493" s="19" t="s">
        <v>238</v>
      </c>
      <c r="F493" s="21" t="s">
        <v>508</v>
      </c>
      <c r="G493" s="21"/>
    </row>
    <row r="494" spans="2:7" ht="15">
      <c r="B494" s="19" t="s">
        <v>587</v>
      </c>
      <c r="C494" s="20">
        <v>332</v>
      </c>
      <c r="D494" s="19" t="s">
        <v>251</v>
      </c>
      <c r="E494" s="19" t="s">
        <v>252</v>
      </c>
      <c r="F494" s="21" t="s">
        <v>508</v>
      </c>
      <c r="G494" s="21"/>
    </row>
    <row r="495" spans="2:7" ht="15">
      <c r="B495" s="19" t="s">
        <v>587</v>
      </c>
      <c r="C495" s="20">
        <v>478</v>
      </c>
      <c r="D495" s="19" t="s">
        <v>740</v>
      </c>
      <c r="E495" s="19" t="s">
        <v>741</v>
      </c>
      <c r="F495" s="21"/>
      <c r="G495" s="21"/>
    </row>
    <row r="496" spans="2:7" ht="15">
      <c r="B496" s="19" t="s">
        <v>587</v>
      </c>
      <c r="C496" s="20">
        <v>640</v>
      </c>
      <c r="D496" s="19" t="s">
        <v>807</v>
      </c>
      <c r="E496" s="19" t="s">
        <v>808</v>
      </c>
      <c r="F496" s="21"/>
      <c r="G496" s="21"/>
    </row>
    <row r="497" spans="2:7" ht="15">
      <c r="B497" s="19" t="s">
        <v>587</v>
      </c>
      <c r="C497" s="20">
        <v>655</v>
      </c>
      <c r="D497" s="19" t="s">
        <v>814</v>
      </c>
      <c r="E497" s="19" t="s">
        <v>815</v>
      </c>
      <c r="F497" s="21" t="s">
        <v>508</v>
      </c>
      <c r="G497" s="21"/>
    </row>
    <row r="498" spans="2:7" ht="15">
      <c r="B498" s="19" t="s">
        <v>587</v>
      </c>
      <c r="C498" s="20">
        <v>695</v>
      </c>
      <c r="D498" s="19" t="s">
        <v>604</v>
      </c>
      <c r="E498" s="19" t="s">
        <v>605</v>
      </c>
      <c r="F498" s="21" t="s">
        <v>508</v>
      </c>
      <c r="G498" s="21"/>
    </row>
    <row r="499" spans="2:7" ht="15">
      <c r="B499" s="19" t="s">
        <v>587</v>
      </c>
      <c r="C499" s="20">
        <v>1040</v>
      </c>
      <c r="D499" s="19" t="s">
        <v>314</v>
      </c>
      <c r="E499" s="19" t="s">
        <v>315</v>
      </c>
      <c r="F499" s="21"/>
      <c r="G499" s="21"/>
    </row>
    <row r="500" spans="2:7" ht="15">
      <c r="B500" s="19" t="s">
        <v>587</v>
      </c>
      <c r="C500" s="20">
        <v>1255</v>
      </c>
      <c r="D500" s="19" t="s">
        <v>174</v>
      </c>
      <c r="E500" s="19"/>
      <c r="F500" s="21"/>
      <c r="G500" s="21"/>
    </row>
    <row r="501" spans="2:7" ht="15">
      <c r="B501" s="19" t="s">
        <v>587</v>
      </c>
      <c r="C501" s="20">
        <v>1380</v>
      </c>
      <c r="D501" s="19" t="s">
        <v>459</v>
      </c>
      <c r="E501" s="19" t="s">
        <v>460</v>
      </c>
      <c r="F501" s="21" t="s">
        <v>508</v>
      </c>
      <c r="G501" s="21"/>
    </row>
    <row r="502" spans="2:7" ht="15">
      <c r="B502" s="19" t="s">
        <v>587</v>
      </c>
      <c r="C502" s="20">
        <v>1383</v>
      </c>
      <c r="D502" s="19" t="s">
        <v>647</v>
      </c>
      <c r="E502" s="19" t="s">
        <v>315</v>
      </c>
      <c r="F502" s="21" t="s">
        <v>508</v>
      </c>
      <c r="G502" s="21"/>
    </row>
    <row r="503" spans="2:7" ht="15">
      <c r="B503" s="19" t="s">
        <v>587</v>
      </c>
      <c r="C503" s="20">
        <v>749</v>
      </c>
      <c r="D503" s="19" t="s">
        <v>620</v>
      </c>
      <c r="E503" s="19" t="s">
        <v>621</v>
      </c>
      <c r="F503" s="21"/>
      <c r="G503" s="21"/>
    </row>
    <row r="504" spans="2:7" ht="15">
      <c r="B504" s="19" t="s">
        <v>587</v>
      </c>
      <c r="C504" s="20">
        <v>779</v>
      </c>
      <c r="D504" s="19" t="s">
        <v>631</v>
      </c>
      <c r="E504" s="19" t="s">
        <v>632</v>
      </c>
      <c r="F504" s="21" t="s">
        <v>508</v>
      </c>
      <c r="G504" s="21" t="s">
        <v>633</v>
      </c>
    </row>
    <row r="505" spans="2:7" ht="15">
      <c r="B505" s="19" t="s">
        <v>587</v>
      </c>
      <c r="C505" s="20">
        <v>781</v>
      </c>
      <c r="D505" s="19" t="s">
        <v>634</v>
      </c>
      <c r="E505" s="19" t="s">
        <v>635</v>
      </c>
      <c r="F505" s="21"/>
      <c r="G505" s="21"/>
    </row>
    <row r="506" spans="2:7" ht="15">
      <c r="B506" s="19" t="s">
        <v>619</v>
      </c>
      <c r="C506" s="20">
        <v>1058</v>
      </c>
      <c r="D506" s="19" t="s">
        <v>273</v>
      </c>
      <c r="E506" s="19"/>
      <c r="F506" s="21"/>
      <c r="G506" s="21"/>
    </row>
    <row r="507" spans="2:7" ht="15">
      <c r="B507" s="19" t="s">
        <v>619</v>
      </c>
      <c r="C507" s="20">
        <v>1065</v>
      </c>
      <c r="D507" s="19" t="s">
        <v>274</v>
      </c>
      <c r="E507" s="19" t="s">
        <v>275</v>
      </c>
      <c r="F507" s="21"/>
      <c r="G507" s="21"/>
    </row>
    <row r="508" spans="2:7" ht="15">
      <c r="B508" s="19" t="s">
        <v>619</v>
      </c>
      <c r="C508" s="20">
        <v>1117</v>
      </c>
      <c r="D508" s="19" t="s">
        <v>300</v>
      </c>
      <c r="E508" s="19"/>
      <c r="F508" s="21"/>
      <c r="G508" s="21"/>
    </row>
    <row r="509" spans="2:7" ht="15">
      <c r="B509" s="19" t="s">
        <v>619</v>
      </c>
      <c r="C509" s="20">
        <v>1188</v>
      </c>
      <c r="D509" s="19" t="s">
        <v>137</v>
      </c>
      <c r="E509" s="19" t="s">
        <v>621</v>
      </c>
      <c r="F509" s="21"/>
      <c r="G509" s="21"/>
    </row>
    <row r="510" spans="2:7" ht="15">
      <c r="B510" s="19" t="s">
        <v>619</v>
      </c>
      <c r="C510" s="20">
        <v>1215</v>
      </c>
      <c r="D510" s="19" t="s">
        <v>149</v>
      </c>
      <c r="E510" s="19" t="s">
        <v>150</v>
      </c>
      <c r="F510" s="21"/>
      <c r="G510" s="21"/>
    </row>
    <row r="511" spans="2:7" ht="15">
      <c r="B511" s="19" t="s">
        <v>619</v>
      </c>
      <c r="C511" s="20">
        <v>1343</v>
      </c>
      <c r="D511" s="19" t="s">
        <v>427</v>
      </c>
      <c r="E511" s="19" t="s">
        <v>428</v>
      </c>
      <c r="F511" s="21"/>
      <c r="G511" s="21"/>
    </row>
    <row r="512" spans="2:7" ht="15">
      <c r="B512" s="19" t="s">
        <v>619</v>
      </c>
      <c r="C512" s="20">
        <v>1403</v>
      </c>
      <c r="D512" s="19" t="s">
        <v>179</v>
      </c>
      <c r="E512" s="19" t="s">
        <v>180</v>
      </c>
      <c r="F512" s="21"/>
      <c r="G512" s="21"/>
    </row>
    <row r="513" spans="2:7" ht="15">
      <c r="B513" s="19" t="s">
        <v>619</v>
      </c>
      <c r="C513" s="20">
        <v>1432</v>
      </c>
      <c r="D513" s="19" t="s">
        <v>209</v>
      </c>
      <c r="E513" s="19" t="s">
        <v>632</v>
      </c>
      <c r="F513" s="21"/>
      <c r="G513" s="21"/>
    </row>
    <row r="514" spans="2:7" ht="15">
      <c r="B514" s="19" t="s">
        <v>619</v>
      </c>
      <c r="C514" s="20">
        <v>1680</v>
      </c>
      <c r="D514" s="19" t="s">
        <v>901</v>
      </c>
      <c r="E514" s="19"/>
      <c r="F514" s="21"/>
      <c r="G514" s="21"/>
    </row>
    <row r="515" spans="2:7" ht="15">
      <c r="B515" s="19" t="s">
        <v>619</v>
      </c>
      <c r="C515" s="20">
        <v>1559</v>
      </c>
      <c r="D515" s="19" t="s">
        <v>907</v>
      </c>
      <c r="E515" s="19"/>
      <c r="F515" s="21"/>
      <c r="G515" s="21"/>
    </row>
    <row r="516" spans="2:7" ht="15">
      <c r="B516" s="19"/>
      <c r="C516" s="20">
        <v>1555</v>
      </c>
      <c r="D516" s="19" t="s">
        <v>874</v>
      </c>
      <c r="E516" s="19"/>
      <c r="F516" s="21"/>
      <c r="G516" s="21"/>
    </row>
    <row r="517" spans="2:7" ht="15">
      <c r="B517" s="19"/>
      <c r="C517" s="20">
        <v>1950</v>
      </c>
      <c r="D517" s="19" t="s">
        <v>919</v>
      </c>
      <c r="E517" s="19"/>
      <c r="F517" s="21"/>
      <c r="G517" s="21"/>
    </row>
    <row r="518" spans="2:7">
      <c r="B518" s="19"/>
      <c r="C518" s="20"/>
      <c r="D518" s="19"/>
      <c r="E518" s="19"/>
      <c r="F518" s="21"/>
      <c r="G518" s="21"/>
    </row>
    <row r="519" spans="2:7" ht="15">
      <c r="B519" s="19"/>
      <c r="C519" s="20">
        <v>1468</v>
      </c>
      <c r="D519" s="19" t="s">
        <v>828</v>
      </c>
      <c r="E519" s="19" t="s">
        <v>829</v>
      </c>
      <c r="F519" s="21"/>
      <c r="G519" s="21"/>
    </row>
    <row r="520" spans="2:7" ht="15">
      <c r="B520" s="19"/>
      <c r="C520" s="20">
        <v>1481</v>
      </c>
      <c r="D520" s="19" t="s">
        <v>837</v>
      </c>
      <c r="E520" s="19" t="s">
        <v>838</v>
      </c>
      <c r="F520" s="21" t="s">
        <v>508</v>
      </c>
      <c r="G520" s="21"/>
    </row>
    <row r="521" spans="2:7" ht="15">
      <c r="B521" s="19" t="s">
        <v>619</v>
      </c>
      <c r="C521" s="20">
        <v>1499</v>
      </c>
      <c r="D521" s="19" t="s">
        <v>843</v>
      </c>
      <c r="E521" s="19" t="s">
        <v>844</v>
      </c>
      <c r="F521" s="21"/>
      <c r="G521" s="21"/>
    </row>
    <row r="522" spans="2:7" ht="15">
      <c r="B522" s="19" t="s">
        <v>619</v>
      </c>
      <c r="C522" s="20">
        <v>178</v>
      </c>
      <c r="D522" s="19" t="s">
        <v>349</v>
      </c>
      <c r="E522" s="19" t="s">
        <v>350</v>
      </c>
      <c r="F522" s="21"/>
      <c r="G522" s="21" t="s">
        <v>351</v>
      </c>
    </row>
    <row r="523" spans="2:7" ht="15">
      <c r="B523" s="19" t="s">
        <v>619</v>
      </c>
      <c r="C523" s="20">
        <v>261</v>
      </c>
      <c r="D523" s="19" t="s">
        <v>674</v>
      </c>
      <c r="E523" s="19"/>
      <c r="F523" s="21"/>
      <c r="G523" s="21"/>
    </row>
    <row r="524" spans="2:7" ht="15">
      <c r="B524" s="19" t="s">
        <v>619</v>
      </c>
    </row>
    <row r="525" spans="2:7" ht="15">
      <c r="B525" s="19" t="s">
        <v>348</v>
      </c>
    </row>
    <row r="526" spans="2:7" ht="15">
      <c r="B526" s="19" t="s">
        <v>348</v>
      </c>
    </row>
  </sheetData>
  <sortState xmlns:xlrd2="http://schemas.microsoft.com/office/spreadsheetml/2017/richdata2" ref="I6:J27">
    <sortCondition ref="I6:I27"/>
  </sortState>
  <phoneticPr fontId="36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入力シート</vt:lpstr>
      <vt:lpstr>検量証表（印刷する際に使用）</vt:lpstr>
      <vt:lpstr>検量証裏（印刷する際に使用）</vt:lpstr>
      <vt:lpstr>ドリラー番号</vt:lpstr>
      <vt:lpstr>ドリラー番号!BB</vt:lpstr>
      <vt:lpstr>'検量証裏（印刷する際に使用）'!BB</vt:lpstr>
      <vt:lpstr>ドリラー番号!D</vt:lpstr>
      <vt:lpstr>DNO</vt:lpstr>
      <vt:lpstr>ドリラー番号!KKK</vt:lpstr>
      <vt:lpstr>'検量証裏（印刷する際に使用）'!KKK</vt:lpstr>
      <vt:lpstr>入力シート!LIST10000</vt:lpstr>
      <vt:lpstr>ドリラー番号!NO</vt:lpstr>
      <vt:lpstr>ドリラー番号!NOS</vt:lpstr>
      <vt:lpstr>'検量証裏（印刷する際に使用）'!NOS</vt:lpstr>
      <vt:lpstr>NOS</vt:lpstr>
      <vt:lpstr>'検量証表（印刷する際に使用）'!Print_Area</vt:lpstr>
      <vt:lpstr>'検量証裏（印刷する際に使用）'!Print_Area</vt:lpstr>
      <vt:lpstr>入力シート!Print_Titles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</dc:creator>
  <cp:lastModifiedBy>Microsoft Office ユーザー</cp:lastModifiedBy>
  <cp:lastPrinted>2021-12-19T07:55:59Z</cp:lastPrinted>
  <dcterms:created xsi:type="dcterms:W3CDTF">2009-05-18T08:46:44Z</dcterms:created>
  <dcterms:modified xsi:type="dcterms:W3CDTF">2022-01-09T06:08:37Z</dcterms:modified>
  <cp:contentStatus/>
</cp:coreProperties>
</file>